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5" activeTab="5"/>
  </bookViews>
  <sheets>
    <sheet name="на 01.02.17" sheetId="1" r:id="rId1"/>
    <sheet name="на 01.03.17" sheetId="2" r:id="rId2"/>
    <sheet name="Лист2" sheetId="3" r:id="rId3"/>
    <sheet name="на 01.04.2017" sheetId="4" r:id="rId4"/>
    <sheet name="на 01.05.2017" sheetId="5" r:id="rId5"/>
    <sheet name="на 01.08.2017" sheetId="6" r:id="rId6"/>
  </sheets>
  <definedNames/>
  <calcPr fullCalcOnLoad="1"/>
</workbook>
</file>

<file path=xl/sharedStrings.xml><?xml version="1.0" encoding="utf-8"?>
<sst xmlns="http://schemas.openxmlformats.org/spreadsheetml/2006/main" count="691" uniqueCount="133">
  <si>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</si>
  <si>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</si>
  <si>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</si>
  <si>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</si>
  <si>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</si>
  <si>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</si>
  <si>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</si>
  <si>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</si>
  <si>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</si>
  <si>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</si>
  <si>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</si>
  <si>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</si>
  <si>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</si>
  <si>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</si>
  <si>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Приложение 2</t>
  </si>
  <si>
    <t>Регистрационный код долгового обязательства</t>
  </si>
  <si>
    <t>Вид и наименование долгового обязательства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</si>
  <si>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</si>
  <si>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</si>
  <si>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</si>
  <si>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</si>
  <si>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</si>
  <si>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</si>
  <si>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</si>
  <si>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</si>
  <si>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</si>
  <si>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</si>
  <si>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</si>
  <si>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</si>
  <si>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Объем погашения основного долга (номинала)</t>
  </si>
  <si>
    <t>Итого</t>
  </si>
  <si>
    <t>Объем расходов на обслуживание долга (в том числе, проценты, штрафы, прочие расходы).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</si>
  <si>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</si>
  <si>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</si>
  <si>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</si>
  <si>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</si>
  <si>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</si>
  <si>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</si>
  <si>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</si>
  <si>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</si>
  <si>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</si>
  <si>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</si>
  <si>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</si>
  <si>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График погашения долговых обязательств МО Куйтунский район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</si>
  <si>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</si>
  <si>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</si>
  <si>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</si>
  <si>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</si>
  <si>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</si>
  <si>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</si>
  <si>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</si>
  <si>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</si>
  <si>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</si>
  <si>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</si>
  <si>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</si>
  <si>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</si>
  <si>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</si>
  <si>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</si>
  <si>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</si>
  <si>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</si>
  <si>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</si>
  <si>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</si>
  <si>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</si>
  <si>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2-13-0022</t>
  </si>
  <si>
    <t>2-13-0023</t>
  </si>
  <si>
    <t>2014    январь</t>
  </si>
  <si>
    <t>2014   декабрь</t>
  </si>
  <si>
    <t>Договор о предоставлении бюджетного кредита от 19.12.2013 № 102</t>
  </si>
  <si>
    <t>Договор о предоставлении бюджетного кредита от 26.12.2013 № 118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</si>
  <si>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</si>
  <si>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</si>
  <si>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</si>
  <si>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</si>
  <si>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</si>
  <si>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</si>
  <si>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</si>
  <si>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</si>
  <si>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</si>
  <si>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</si>
  <si>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</si>
  <si>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</si>
  <si>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</si>
  <si>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 xml:space="preserve"> декабрь</t>
  </si>
  <si>
    <t>28.08.2015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</si>
  <si>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</si>
  <si>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</si>
  <si>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</si>
  <si>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</si>
  <si>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</si>
  <si>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</si>
  <si>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</si>
  <si>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</si>
  <si>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</si>
  <si>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</si>
  <si>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</si>
  <si>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</si>
  <si>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</si>
  <si>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 xml:space="preserve">2-16-0001 </t>
  </si>
  <si>
    <t>Договор о предоставлении бюджетного кредита от 30.08.2016 № 18</t>
  </si>
  <si>
    <t>2-16-0001</t>
  </si>
  <si>
    <t>к Порядку ведения долговой книги муниципального образования Куйтунскийи район, утвержденному постановление администрации муниципального образования Куйтунский район от 14.04.2014г. №252-п</t>
  </si>
  <si>
    <t>в рублях</t>
  </si>
  <si>
    <t xml:space="preserve">ИТОГО в 2017г. </t>
  </si>
  <si>
    <t>2018</t>
  </si>
  <si>
    <t>Периоды погашения долгового обязательства (год 2017)</t>
  </si>
  <si>
    <t xml:space="preserve">                                   по состоянию на 1 января 2017г.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</si>
  <si>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</si>
  <si>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</si>
  <si>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</si>
  <si>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</si>
  <si>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>по состоянию на 01.02.2017 г.</t>
  </si>
  <si>
    <t>Верхний предел муниципального долга, установленный по состоянию на 01.02.2017г.  - 29389 тыс.руб.</t>
  </si>
  <si>
    <t>Объем доходов без учета финансовой помощи из бюджетов других уровней бюджетной системы Российской Федерации - 119100,4 тыс.руб.</t>
  </si>
  <si>
    <t xml:space="preserve">Объем муниципального долга по состоянию на 01.02.2017г. - </t>
  </si>
  <si>
    <t xml:space="preserve"> 27389,4 тыс.руб.</t>
  </si>
  <si>
    <t>Предельный объем расходов на обслуживание муниципального долга - 272 тыс. руб.</t>
  </si>
  <si>
    <t>по состоянию на 01.03.2017 г.</t>
  </si>
  <si>
    <t>Предельный объем расходов на обслуживание муниципального долга - 293,1 тыс. руб.</t>
  </si>
  <si>
    <t>Верхний предел муниципального долга, установленный по состоянию на 01.03.2017г.  - 29389 тыс.руб.</t>
  </si>
  <si>
    <t xml:space="preserve">Объем муниципального долга по состоянию на 01.03.2017г. - </t>
  </si>
  <si>
    <t>по состоянию на 01.04.2017 г.</t>
  </si>
  <si>
    <t>Верхний предел муниципального долга, установленный по состоянию на 01.04.2017г.  - 30985 тыс.руб.</t>
  </si>
  <si>
    <t>Объем доходов без учета финансовой помощи из бюджетов других уровней бюджетной системы Российской Федерации - 120035,4 тыс.руб.</t>
  </si>
  <si>
    <t xml:space="preserve">Объем муниципального долга по состоянию на 01.04.2017г. - </t>
  </si>
  <si>
    <t>по состоянию на 01.05.2017 г.</t>
  </si>
  <si>
    <t>Верхний предел муниципального долга, установленный по состоянию на 01.05.2017г.  - 31380 тыс.руб.</t>
  </si>
  <si>
    <t>Объем доходов без учета финансовой помощи из бюджетов других уровней бюджетной системы Российской Федерации - 120725,4 тыс.руб.</t>
  </si>
  <si>
    <t xml:space="preserve">Объем муниципального долга по состоянию на 01.05.2017г. - </t>
  </si>
  <si>
    <t xml:space="preserve">Объем муниципального долга по состоянию на 01.07.2017г. - </t>
  </si>
  <si>
    <t>по состоянию на 01.08.2017 г.</t>
  </si>
  <si>
    <t xml:space="preserve"> 25157,4 тыс.руб.</t>
  </si>
  <si>
    <t>Объем доходов без учета финансовой помощи из бюджетов других уровней бюджетной системы Российской Федерации - 121143,4тыс.руб.</t>
  </si>
  <si>
    <t>Верхний предел муниципального долга, установленный по состоянию на 01.08.2017г.  -  17556 тыс.руб.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</si>
</sst>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0&quot;р.&quot;"/>
    <numFmt numFmtId="166" formatCode="0.00000"/>
    <numFmt numFmtId="167" formatCode="0.000000"/>
    <numFmt numFmtId="168" formatCode="0.0000"/>
    <numFmt numFmtId="169" formatCode="#,##0.0000"/>
    <numFmt numFmtId="170" formatCode="#,##0.00000"/>
    <numFmt numFmtId="171" formatCode="0.000"/>
    <numFmt numFmtId="172" formatCode="0.0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Times New Roman"/>
      <family val="1"/>
    </font>
    <font>
      <sz val="10"/>
      <color indexed="17"/>
      <name val="Arial Cyr"/>
      <family val="0"/>
    </font>
    <font>
      <sz val="10"/>
      <color indexed="17"/>
      <name val="Times New Roman"/>
      <family val="1"/>
    </font>
    <font>
      <b/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b/>
      <sz val="10"/>
      <color rgb="FF0070C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4" fillId="33" borderId="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>
      <alignment horizontal="center" vertical="center"/>
    </xf>
    <xf numFmtId="0" fontId="11" fillId="0" borderId="0" xfId="0" applyFont="1" applyAlignment="1" applyProtection="1">
      <alignment/>
      <protection locked="0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Fill="1" applyBorder="1" applyAlignment="1" applyProtection="1">
      <alignment horizontal="center" vertical="center"/>
      <protection locked="0"/>
    </xf>
    <xf numFmtId="2" fontId="13" fillId="33" borderId="10" xfId="0" applyNumberFormat="1" applyFont="1" applyFill="1" applyBorder="1" applyAlignment="1" applyProtection="1">
      <alignment horizontal="center" vertical="center"/>
      <protection hidden="1"/>
    </xf>
    <xf numFmtId="2" fontId="16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10" xfId="0" applyNumberFormat="1" applyFont="1" applyFill="1" applyBorder="1" applyAlignment="1" applyProtection="1">
      <alignment horizontal="center" vertical="center"/>
      <protection locked="0"/>
    </xf>
    <xf numFmtId="2" fontId="16" fillId="0" borderId="10" xfId="0" applyNumberFormat="1" applyFont="1" applyFill="1" applyBorder="1" applyAlignment="1" applyProtection="1">
      <alignment horizontal="center" vertical="center"/>
      <protection locked="0"/>
    </xf>
    <xf numFmtId="10" fontId="16" fillId="0" borderId="10" xfId="0" applyNumberFormat="1" applyFont="1" applyFill="1" applyBorder="1" applyAlignment="1" applyProtection="1">
      <alignment horizontal="center" vertical="center"/>
      <protection locked="0"/>
    </xf>
    <xf numFmtId="2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0" xfId="0" applyNumberFormat="1" applyFont="1" applyBorder="1" applyAlignment="1" applyProtection="1">
      <alignment/>
      <protection locked="0"/>
    </xf>
    <xf numFmtId="2" fontId="16" fillId="0" borderId="10" xfId="0" applyNumberFormat="1" applyFont="1" applyBorder="1" applyAlignment="1" applyProtection="1">
      <alignment horizontal="center"/>
      <protection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4" xfId="0" applyNumberFormat="1" applyFont="1" applyBorder="1" applyAlignment="1" applyProtection="1">
      <alignment horizontal="center" vertical="center"/>
      <protection locked="0"/>
    </xf>
    <xf numFmtId="14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3" xfId="0" applyNumberFormat="1" applyFont="1" applyBorder="1" applyAlignment="1">
      <alignment/>
    </xf>
    <xf numFmtId="1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" fontId="1" fillId="0" borderId="13" xfId="0" applyNumberFormat="1" applyFont="1" applyBorder="1" applyAlignment="1">
      <alignment/>
    </xf>
    <xf numFmtId="173" fontId="1" fillId="0" borderId="13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173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/>
    </xf>
    <xf numFmtId="173" fontId="18" fillId="0" borderId="10" xfId="0" applyNumberFormat="1" applyFont="1" applyBorder="1" applyAlignment="1">
      <alignment/>
    </xf>
    <xf numFmtId="2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0" xfId="0" applyNumberFormat="1" applyFont="1" applyBorder="1" applyAlignment="1" applyProtection="1">
      <alignment horizontal="center" vertical="center"/>
      <protection locked="0"/>
    </xf>
    <xf numFmtId="2" fontId="2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3" fillId="0" borderId="10" xfId="0" applyFont="1" applyBorder="1" applyAlignment="1">
      <alignment wrapText="1"/>
    </xf>
    <xf numFmtId="2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Border="1" applyAlignment="1">
      <alignment wrapText="1"/>
    </xf>
    <xf numFmtId="173" fontId="23" fillId="0" borderId="10" xfId="0" applyNumberFormat="1" applyFont="1" applyBorder="1" applyAlignment="1">
      <alignment/>
    </xf>
    <xf numFmtId="1" fontId="23" fillId="0" borderId="10" xfId="0" applyNumberFormat="1" applyFont="1" applyBorder="1" applyAlignment="1">
      <alignment/>
    </xf>
    <xf numFmtId="172" fontId="18" fillId="0" borderId="10" xfId="0" applyNumberFormat="1" applyFont="1" applyBorder="1" applyAlignment="1">
      <alignment wrapText="1"/>
    </xf>
    <xf numFmtId="1" fontId="23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2" fontId="13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vertical="center"/>
    </xf>
    <xf numFmtId="2" fontId="0" fillId="0" borderId="0" xfId="0" applyNumberFormat="1" applyAlignment="1" applyProtection="1">
      <alignment/>
      <protection locked="0"/>
    </xf>
    <xf numFmtId="2" fontId="13" fillId="0" borderId="0" xfId="0" applyNumberFormat="1" applyFont="1" applyAlignment="1" applyProtection="1">
      <alignment/>
      <protection locked="0"/>
    </xf>
    <xf numFmtId="2" fontId="15" fillId="0" borderId="0" xfId="0" applyNumberFormat="1" applyFont="1" applyAlignment="1" applyProtection="1">
      <alignment/>
      <protection locked="0"/>
    </xf>
    <xf numFmtId="2" fontId="0" fillId="0" borderId="0" xfId="0" applyNumberFormat="1" applyAlignment="1">
      <alignment/>
    </xf>
    <xf numFmtId="2" fontId="13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14" fontId="22" fillId="0" borderId="10" xfId="0" applyNumberFormat="1" applyFont="1" applyBorder="1" applyAlignment="1">
      <alignment horizontal="center" vertical="center" wrapText="1"/>
    </xf>
    <xf numFmtId="172" fontId="11" fillId="0" borderId="0" xfId="0" applyNumberFormat="1" applyFont="1" applyAlignment="1" applyProtection="1">
      <alignment horizontal="left"/>
      <protection locked="0"/>
    </xf>
    <xf numFmtId="2" fontId="13" fillId="0" borderId="0" xfId="0" applyNumberFormat="1" applyFont="1" applyAlignment="1">
      <alignment/>
    </xf>
    <xf numFmtId="2" fontId="13" fillId="0" borderId="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173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63" fillId="0" borderId="10" xfId="0" applyFont="1" applyBorder="1" applyAlignment="1">
      <alignment wrapText="1"/>
    </xf>
    <xf numFmtId="2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3" fillId="0" borderId="10" xfId="0" applyNumberFormat="1" applyFont="1" applyBorder="1" applyAlignment="1">
      <alignment wrapText="1"/>
    </xf>
    <xf numFmtId="173" fontId="63" fillId="0" borderId="10" xfId="0" applyNumberFormat="1" applyFont="1" applyBorder="1" applyAlignment="1">
      <alignment/>
    </xf>
    <xf numFmtId="1" fontId="6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2" fontId="63" fillId="0" borderId="10" xfId="0" applyNumberFormat="1" applyFont="1" applyBorder="1" applyAlignment="1">
      <alignment/>
    </xf>
    <xf numFmtId="2" fontId="63" fillId="0" borderId="1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1" fontId="63" fillId="0" borderId="10" xfId="0" applyNumberFormat="1" applyFont="1" applyBorder="1" applyAlignment="1">
      <alignment/>
    </xf>
    <xf numFmtId="2" fontId="63" fillId="0" borderId="10" xfId="0" applyNumberFormat="1" applyFont="1" applyBorder="1" applyAlignment="1">
      <alignment wrapText="1"/>
    </xf>
    <xf numFmtId="1" fontId="13" fillId="0" borderId="10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 horizontal="left"/>
      <protection locked="0"/>
    </xf>
    <xf numFmtId="0" fontId="16" fillId="0" borderId="0" xfId="0" applyFont="1" applyAlignment="1">
      <alignment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wrapText="1"/>
      <protection locked="0"/>
    </xf>
    <xf numFmtId="0" fontId="0" fillId="0" borderId="0" xfId="0" applyFont="1" applyAlignment="1">
      <alignment/>
    </xf>
    <xf numFmtId="0" fontId="13" fillId="0" borderId="0" xfId="0" applyFont="1" applyAlignment="1" applyProtection="1">
      <alignment/>
      <protection locked="0"/>
    </xf>
    <xf numFmtId="172" fontId="13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16" fillId="33" borderId="11" xfId="0" applyNumberFormat="1" applyFont="1" applyFill="1" applyBorder="1" applyAlignment="1">
      <alignment horizontal="left" vertical="center"/>
    </xf>
    <xf numFmtId="2" fontId="16" fillId="33" borderId="13" xfId="0" applyNumberFormat="1" applyFont="1" applyFill="1" applyBorder="1" applyAlignment="1">
      <alignment horizontal="left" vertical="center"/>
    </xf>
    <xf numFmtId="2" fontId="16" fillId="33" borderId="12" xfId="0" applyNumberFormat="1" applyFont="1" applyFill="1" applyBorder="1" applyAlignment="1">
      <alignment horizontal="left" vertical="center"/>
    </xf>
    <xf numFmtId="2" fontId="16" fillId="0" borderId="11" xfId="0" applyNumberFormat="1" applyFont="1" applyFill="1" applyBorder="1" applyAlignment="1">
      <alignment horizontal="left" vertical="center"/>
    </xf>
    <xf numFmtId="2" fontId="16" fillId="0" borderId="13" xfId="0" applyNumberFormat="1" applyFont="1" applyFill="1" applyBorder="1" applyAlignment="1">
      <alignment horizontal="left" vertical="center"/>
    </xf>
    <xf numFmtId="2" fontId="16" fillId="0" borderId="12" xfId="0" applyNumberFormat="1" applyFont="1" applyFill="1" applyBorder="1" applyAlignment="1">
      <alignment horizontal="left" vertical="center"/>
    </xf>
    <xf numFmtId="0" fontId="16" fillId="33" borderId="14" xfId="0" applyFont="1" applyFill="1" applyBorder="1" applyAlignment="1">
      <alignment horizontal="center" vertical="top" wrapText="1"/>
    </xf>
    <xf numFmtId="0" fontId="16" fillId="33" borderId="16" xfId="0" applyFont="1" applyFill="1" applyBorder="1" applyAlignment="1">
      <alignment horizontal="center" vertical="top" wrapText="1"/>
    </xf>
    <xf numFmtId="0" fontId="16" fillId="33" borderId="15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16" fillId="33" borderId="17" xfId="0" applyFont="1" applyFill="1" applyBorder="1" applyAlignment="1">
      <alignment horizontal="center" vertical="top" wrapText="1"/>
    </xf>
    <xf numFmtId="0" fontId="16" fillId="33" borderId="19" xfId="0" applyFont="1" applyFill="1" applyBorder="1" applyAlignment="1">
      <alignment horizontal="center" vertical="top" wrapText="1"/>
    </xf>
    <xf numFmtId="0" fontId="16" fillId="33" borderId="20" xfId="0" applyFont="1" applyFill="1" applyBorder="1" applyAlignment="1">
      <alignment horizontal="center" vertical="top" wrapText="1"/>
    </xf>
    <xf numFmtId="0" fontId="16" fillId="33" borderId="21" xfId="0" applyFont="1" applyFill="1" applyBorder="1" applyAlignment="1">
      <alignment horizontal="center" vertical="top" wrapText="1"/>
    </xf>
    <xf numFmtId="0" fontId="16" fillId="33" borderId="22" xfId="0" applyFont="1" applyFill="1" applyBorder="1" applyAlignment="1">
      <alignment horizontal="center" vertical="top" wrapText="1"/>
    </xf>
    <xf numFmtId="0" fontId="16" fillId="33" borderId="24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33" borderId="11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0" borderId="14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24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 horizontal="center"/>
      <protection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/>
      <protection locked="0"/>
    </xf>
    <xf numFmtId="2" fontId="13" fillId="0" borderId="0" xfId="0" applyNumberFormat="1" applyFont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4"/>
  <sheetViews>
    <sheetView zoomScale="75" zoomScaleNormal="75" zoomScalePageLayoutView="0" workbookViewId="0" topLeftCell="A1">
      <selection activeCell="C8" sqref="C8:U8"/>
    </sheetView>
  </sheetViews>
  <sheetFormatPr defaultColWidth="9.00390625" defaultRowHeight="12.75"/>
  <cols>
    <col min="1" max="1" width="4.375" style="0" customWidth="1"/>
    <col min="2" max="2" width="10.625" style="0" customWidth="1"/>
    <col min="3" max="3" width="6.37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8" width="10.625" style="0" customWidth="1"/>
    <col min="9" max="9" width="10.25390625" style="0" customWidth="1"/>
    <col min="10" max="10" width="10.125" style="0" customWidth="1"/>
    <col min="11" max="11" width="12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10.375" style="0" customWidth="1"/>
    <col min="16" max="16" width="4.625" style="0" customWidth="1"/>
    <col min="17" max="17" width="13.25390625" style="0" customWidth="1"/>
    <col min="18" max="18" width="10.875" style="0" customWidth="1"/>
    <col min="19" max="19" width="13.00390625" style="0" customWidth="1"/>
    <col min="20" max="20" width="11.00390625" style="0" customWidth="1"/>
    <col min="21" max="21" width="9.875" style="0" customWidth="1"/>
    <col min="22" max="22" width="11.875" style="0" customWidth="1"/>
    <col min="23" max="23" width="11.75390625" style="0" customWidth="1"/>
    <col min="24" max="24" width="10.375" style="0" customWidth="1"/>
    <col min="25" max="25" width="12.25390625" style="0" customWidth="1"/>
    <col min="26" max="26" width="8.375" style="0" customWidth="1"/>
    <col min="27" max="27" width="9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8.25390625" style="0" customWidth="1"/>
    <col min="32" max="32" width="9.00390625" style="0" customWidth="1"/>
    <col min="33" max="33" width="9.25390625" style="0" customWidth="1"/>
    <col min="34" max="34" width="8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97" t="s">
        <v>59</v>
      </c>
      <c r="AB2" s="197"/>
      <c r="AC2" s="197"/>
      <c r="AD2" s="197"/>
      <c r="AE2" s="197"/>
      <c r="AF2" s="197"/>
      <c r="AG2" s="197"/>
    </row>
    <row r="3" spans="3:39" ht="20.25" customHeight="1">
      <c r="C3" s="49"/>
      <c r="D3" s="49"/>
      <c r="E3" s="49"/>
      <c r="F3" s="49"/>
      <c r="G3" s="213" t="s">
        <v>77</v>
      </c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51"/>
      <c r="S3" s="49"/>
      <c r="T3" s="49"/>
      <c r="U3" s="49"/>
      <c r="AC3" s="222" t="s">
        <v>95</v>
      </c>
      <c r="AD3" s="222"/>
      <c r="AE3" s="222"/>
      <c r="AF3" s="222"/>
      <c r="AG3" s="222"/>
      <c r="AH3" s="222"/>
      <c r="AJ3" s="6"/>
      <c r="AK3" s="6"/>
      <c r="AL3" s="6"/>
      <c r="AM3" s="6"/>
    </row>
    <row r="4" spans="3:34" ht="0.75" customHeight="1">
      <c r="C4" s="49"/>
      <c r="D4" s="49"/>
      <c r="E4" s="49"/>
      <c r="F4" s="49"/>
      <c r="G4" s="49"/>
      <c r="H4" s="49"/>
      <c r="I4" s="49"/>
      <c r="J4" s="215"/>
      <c r="K4" s="215"/>
      <c r="L4" s="215"/>
      <c r="M4" s="215"/>
      <c r="N4" s="215"/>
      <c r="O4" s="215"/>
      <c r="P4" s="215"/>
      <c r="Q4" s="215"/>
      <c r="R4" s="215"/>
      <c r="S4" s="49"/>
      <c r="T4" s="49"/>
      <c r="U4" s="49"/>
      <c r="AC4" s="222"/>
      <c r="AD4" s="222"/>
      <c r="AE4" s="222"/>
      <c r="AF4" s="222"/>
      <c r="AG4" s="222"/>
      <c r="AH4" s="222"/>
    </row>
    <row r="5" spans="3:34" ht="15.75">
      <c r="C5" s="50"/>
      <c r="D5" s="49"/>
      <c r="E5" s="49"/>
      <c r="F5" s="49"/>
      <c r="G5" s="49"/>
      <c r="H5" s="49"/>
      <c r="I5" s="52"/>
      <c r="J5" s="214" t="s">
        <v>110</v>
      </c>
      <c r="K5" s="214"/>
      <c r="L5" s="214"/>
      <c r="M5" s="214"/>
      <c r="N5" s="214"/>
      <c r="O5" s="49"/>
      <c r="P5" s="49"/>
      <c r="Q5" s="49"/>
      <c r="R5" s="49"/>
      <c r="S5" s="49"/>
      <c r="T5" s="49"/>
      <c r="U5" s="49"/>
      <c r="AC5" s="222"/>
      <c r="AD5" s="222"/>
      <c r="AE5" s="222"/>
      <c r="AF5" s="222"/>
      <c r="AG5" s="222"/>
      <c r="AH5" s="222"/>
    </row>
    <row r="6" spans="3:34" ht="25.5" customHeight="1">
      <c r="C6" s="50" t="s">
        <v>44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AC6" s="222"/>
      <c r="AD6" s="222"/>
      <c r="AE6" s="222"/>
      <c r="AF6" s="222"/>
      <c r="AG6" s="222"/>
      <c r="AH6" s="222"/>
    </row>
    <row r="7" spans="3:34" ht="12" customHeight="1">
      <c r="C7" s="50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AC7" s="222"/>
      <c r="AD7" s="222"/>
      <c r="AE7" s="222"/>
      <c r="AF7" s="222"/>
      <c r="AG7" s="222"/>
      <c r="AH7" s="222"/>
    </row>
    <row r="8" spans="3:34" ht="15.75">
      <c r="C8" s="240" t="s">
        <v>111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AC8" s="222"/>
      <c r="AD8" s="222"/>
      <c r="AE8" s="222"/>
      <c r="AF8" s="222"/>
      <c r="AG8" s="222"/>
      <c r="AH8" s="222"/>
    </row>
    <row r="9" spans="3:21" ht="13.5" customHeight="1">
      <c r="C9" s="239" t="s">
        <v>33</v>
      </c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</row>
    <row r="10" spans="3:21" s="1" customFormat="1" ht="15" customHeight="1">
      <c r="C10" s="239" t="s">
        <v>115</v>
      </c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54"/>
      <c r="P10" s="54"/>
      <c r="Q10" s="54"/>
      <c r="R10" s="54"/>
      <c r="S10" s="46"/>
      <c r="T10" s="46"/>
      <c r="U10" s="46"/>
    </row>
    <row r="11" spans="3:21" ht="15.75">
      <c r="C11" s="241" t="s">
        <v>112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</row>
    <row r="12" spans="3:21" ht="15.75">
      <c r="C12" s="46" t="s">
        <v>113</v>
      </c>
      <c r="D12" s="46"/>
      <c r="E12" s="46"/>
      <c r="F12" s="46"/>
      <c r="G12" s="46"/>
      <c r="H12" s="46"/>
      <c r="I12" s="125" t="s">
        <v>114</v>
      </c>
      <c r="J12" s="46"/>
      <c r="K12" s="242"/>
      <c r="L12" s="242"/>
      <c r="M12" s="53"/>
      <c r="N12" s="53"/>
      <c r="O12" s="53"/>
      <c r="P12" s="53"/>
      <c r="Q12" s="53"/>
      <c r="R12" s="53"/>
      <c r="S12" s="53"/>
      <c r="T12" s="53"/>
      <c r="U12" s="49"/>
    </row>
    <row r="13" spans="6:33" ht="12.75">
      <c r="F13" t="s">
        <v>34</v>
      </c>
      <c r="AG13" t="s">
        <v>0</v>
      </c>
    </row>
    <row r="14" spans="1:36" ht="23.25" customHeight="1">
      <c r="A14" s="227" t="s">
        <v>45</v>
      </c>
      <c r="B14" s="227" t="s">
        <v>46</v>
      </c>
      <c r="C14" s="188" t="s">
        <v>1</v>
      </c>
      <c r="D14" s="188" t="s">
        <v>58</v>
      </c>
      <c r="E14" s="188" t="s">
        <v>47</v>
      </c>
      <c r="F14" s="188" t="s">
        <v>48</v>
      </c>
      <c r="G14" s="188" t="s">
        <v>49</v>
      </c>
      <c r="H14" s="188" t="s">
        <v>35</v>
      </c>
      <c r="I14" s="216" t="s">
        <v>2</v>
      </c>
      <c r="J14" s="217"/>
      <c r="K14" s="188" t="s">
        <v>42</v>
      </c>
      <c r="L14" s="188" t="s">
        <v>36</v>
      </c>
      <c r="M14" s="188" t="s">
        <v>37</v>
      </c>
      <c r="N14" s="243" t="s">
        <v>38</v>
      </c>
      <c r="O14" s="244"/>
      <c r="P14" s="244"/>
      <c r="Q14" s="244"/>
      <c r="R14" s="245"/>
      <c r="S14" s="230" t="s">
        <v>52</v>
      </c>
      <c r="T14" s="231"/>
      <c r="U14" s="232"/>
      <c r="V14" s="230" t="s">
        <v>3</v>
      </c>
      <c r="W14" s="231"/>
      <c r="X14" s="231"/>
      <c r="Y14" s="231"/>
      <c r="Z14" s="232"/>
      <c r="AA14" s="198" t="s">
        <v>53</v>
      </c>
      <c r="AB14" s="199"/>
      <c r="AC14" s="200"/>
      <c r="AD14" s="207" t="s">
        <v>32</v>
      </c>
      <c r="AE14" s="208"/>
      <c r="AF14" s="208"/>
      <c r="AG14" s="208"/>
      <c r="AH14" s="209"/>
      <c r="AI14" s="29"/>
      <c r="AJ14" s="29"/>
    </row>
    <row r="15" spans="1:36" ht="12.75">
      <c r="A15" s="228"/>
      <c r="B15" s="228"/>
      <c r="C15" s="189"/>
      <c r="D15" s="189"/>
      <c r="E15" s="189"/>
      <c r="F15" s="189"/>
      <c r="G15" s="189"/>
      <c r="H15" s="189"/>
      <c r="I15" s="218"/>
      <c r="J15" s="219"/>
      <c r="K15" s="189"/>
      <c r="L15" s="189"/>
      <c r="M15" s="189"/>
      <c r="N15" s="246"/>
      <c r="O15" s="247"/>
      <c r="P15" s="247"/>
      <c r="Q15" s="247"/>
      <c r="R15" s="248"/>
      <c r="S15" s="236"/>
      <c r="T15" s="237"/>
      <c r="U15" s="238"/>
      <c r="V15" s="233"/>
      <c r="W15" s="234"/>
      <c r="X15" s="234"/>
      <c r="Y15" s="234"/>
      <c r="Z15" s="235"/>
      <c r="AA15" s="201"/>
      <c r="AB15" s="202"/>
      <c r="AC15" s="203"/>
      <c r="AD15" s="210"/>
      <c r="AE15" s="211"/>
      <c r="AF15" s="211"/>
      <c r="AG15" s="211"/>
      <c r="AH15" s="212"/>
      <c r="AI15" s="30"/>
      <c r="AJ15" s="30"/>
    </row>
    <row r="16" spans="1:36" ht="28.5" customHeight="1">
      <c r="A16" s="228"/>
      <c r="B16" s="228"/>
      <c r="C16" s="189"/>
      <c r="D16" s="189"/>
      <c r="E16" s="189"/>
      <c r="F16" s="189"/>
      <c r="G16" s="189"/>
      <c r="H16" s="189"/>
      <c r="I16" s="220"/>
      <c r="J16" s="221"/>
      <c r="K16" s="189"/>
      <c r="L16" s="189"/>
      <c r="M16" s="189"/>
      <c r="N16" s="194" t="s">
        <v>6</v>
      </c>
      <c r="O16" s="195"/>
      <c r="P16" s="196"/>
      <c r="Q16" s="194" t="s">
        <v>5</v>
      </c>
      <c r="R16" s="196"/>
      <c r="S16" s="233"/>
      <c r="T16" s="234"/>
      <c r="U16" s="235"/>
      <c r="V16" s="194" t="s">
        <v>4</v>
      </c>
      <c r="W16" s="195"/>
      <c r="X16" s="196"/>
      <c r="Y16" s="194" t="s">
        <v>39</v>
      </c>
      <c r="Z16" s="196"/>
      <c r="AA16" s="204"/>
      <c r="AB16" s="205"/>
      <c r="AC16" s="206"/>
      <c r="AD16" s="194" t="s">
        <v>6</v>
      </c>
      <c r="AE16" s="195"/>
      <c r="AF16" s="196"/>
      <c r="AG16" s="194" t="s">
        <v>5</v>
      </c>
      <c r="AH16" s="196"/>
      <c r="AI16" s="30"/>
      <c r="AJ16" s="30"/>
    </row>
    <row r="17" spans="1:36" ht="42.75" customHeight="1">
      <c r="A17" s="229"/>
      <c r="B17" s="229"/>
      <c r="C17" s="190"/>
      <c r="D17" s="190"/>
      <c r="E17" s="190"/>
      <c r="F17" s="190"/>
      <c r="G17" s="190"/>
      <c r="H17" s="190"/>
      <c r="I17" s="74" t="s">
        <v>50</v>
      </c>
      <c r="J17" s="74" t="s">
        <v>51</v>
      </c>
      <c r="K17" s="190"/>
      <c r="L17" s="190"/>
      <c r="M17" s="190"/>
      <c r="N17" s="75" t="s">
        <v>40</v>
      </c>
      <c r="O17" s="75" t="s">
        <v>7</v>
      </c>
      <c r="P17" s="76" t="s">
        <v>8</v>
      </c>
      <c r="Q17" s="75" t="s">
        <v>40</v>
      </c>
      <c r="R17" s="75" t="s">
        <v>7</v>
      </c>
      <c r="S17" s="75" t="s">
        <v>40</v>
      </c>
      <c r="T17" s="75" t="s">
        <v>7</v>
      </c>
      <c r="U17" s="75" t="s">
        <v>8</v>
      </c>
      <c r="V17" s="75" t="s">
        <v>40</v>
      </c>
      <c r="W17" s="75" t="s">
        <v>7</v>
      </c>
      <c r="X17" s="75" t="s">
        <v>8</v>
      </c>
      <c r="Y17" s="75" t="s">
        <v>40</v>
      </c>
      <c r="Z17" s="75" t="s">
        <v>7</v>
      </c>
      <c r="AA17" s="75" t="s">
        <v>40</v>
      </c>
      <c r="AB17" s="75" t="s">
        <v>7</v>
      </c>
      <c r="AC17" s="75" t="s">
        <v>8</v>
      </c>
      <c r="AD17" s="75" t="s">
        <v>40</v>
      </c>
      <c r="AE17" s="75" t="s">
        <v>7</v>
      </c>
      <c r="AF17" s="75" t="s">
        <v>8</v>
      </c>
      <c r="AG17" s="75" t="s">
        <v>40</v>
      </c>
      <c r="AH17" s="75" t="s">
        <v>7</v>
      </c>
      <c r="AI17" s="31"/>
      <c r="AJ17" s="32"/>
    </row>
    <row r="18" spans="1:36" ht="12.75">
      <c r="A18" s="42">
        <v>1</v>
      </c>
      <c r="B18" s="42">
        <v>2</v>
      </c>
      <c r="C18" s="47">
        <v>3</v>
      </c>
      <c r="D18" s="47">
        <v>4</v>
      </c>
      <c r="E18" s="47">
        <v>5</v>
      </c>
      <c r="F18" s="47">
        <v>6</v>
      </c>
      <c r="G18" s="47">
        <v>7</v>
      </c>
      <c r="H18" s="47">
        <v>8</v>
      </c>
      <c r="I18" s="47">
        <v>9</v>
      </c>
      <c r="J18" s="47">
        <v>10</v>
      </c>
      <c r="K18" s="47">
        <v>11</v>
      </c>
      <c r="L18" s="47">
        <v>12</v>
      </c>
      <c r="M18" s="47">
        <v>13</v>
      </c>
      <c r="N18" s="48">
        <v>14</v>
      </c>
      <c r="O18" s="48">
        <v>15</v>
      </c>
      <c r="P18" s="48">
        <f>O18+1</f>
        <v>16</v>
      </c>
      <c r="Q18" s="48">
        <f>P18+1</f>
        <v>17</v>
      </c>
      <c r="R18" s="48">
        <v>18</v>
      </c>
      <c r="S18" s="48">
        <v>19</v>
      </c>
      <c r="T18" s="48">
        <v>20</v>
      </c>
      <c r="U18" s="48">
        <f aca="true" t="shared" si="0" ref="U18:AG18">T18+1</f>
        <v>21</v>
      </c>
      <c r="V18" s="48">
        <f t="shared" si="0"/>
        <v>22</v>
      </c>
      <c r="W18" s="48">
        <v>23</v>
      </c>
      <c r="X18" s="48">
        <f t="shared" si="0"/>
        <v>24</v>
      </c>
      <c r="Y18" s="48">
        <f t="shared" si="0"/>
        <v>25</v>
      </c>
      <c r="Z18" s="48">
        <v>26</v>
      </c>
      <c r="AA18" s="48">
        <v>28</v>
      </c>
      <c r="AB18" s="48">
        <v>29</v>
      </c>
      <c r="AC18" s="48">
        <v>30</v>
      </c>
      <c r="AD18" s="48">
        <v>31</v>
      </c>
      <c r="AE18" s="48">
        <v>32</v>
      </c>
      <c r="AF18" s="48">
        <f t="shared" si="0"/>
        <v>33</v>
      </c>
      <c r="AG18" s="48">
        <f t="shared" si="0"/>
        <v>34</v>
      </c>
      <c r="AH18" s="48">
        <v>35</v>
      </c>
      <c r="AI18" s="33"/>
      <c r="AJ18" s="33"/>
    </row>
    <row r="19" spans="1:37" ht="12.75">
      <c r="A19" s="191" t="s">
        <v>54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3"/>
      <c r="AI19" s="34"/>
      <c r="AJ19" s="34"/>
      <c r="AK19" s="34"/>
    </row>
    <row r="20" spans="1:37" ht="14.25" customHeight="1">
      <c r="A20" s="61"/>
      <c r="B20" s="61"/>
      <c r="C20" s="63"/>
      <c r="D20" s="63"/>
      <c r="E20" s="63"/>
      <c r="F20" s="64"/>
      <c r="G20" s="64"/>
      <c r="H20" s="65"/>
      <c r="I20" s="65"/>
      <c r="J20" s="66"/>
      <c r="K20" s="67"/>
      <c r="L20" s="68"/>
      <c r="M20" s="64"/>
      <c r="N20" s="67"/>
      <c r="O20" s="69"/>
      <c r="P20" s="69"/>
      <c r="Q20" s="69"/>
      <c r="R20" s="69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1"/>
      <c r="AE20" s="71"/>
      <c r="AF20" s="71"/>
      <c r="AG20" s="70"/>
      <c r="AH20" s="70"/>
      <c r="AI20" s="3"/>
      <c r="AJ20" s="3"/>
      <c r="AK20" s="3"/>
    </row>
    <row r="21" spans="1:37" ht="12.75">
      <c r="A21" s="224" t="s">
        <v>9</v>
      </c>
      <c r="B21" s="225"/>
      <c r="C21" s="226"/>
      <c r="D21" s="62"/>
      <c r="E21" s="62"/>
      <c r="F21" s="62"/>
      <c r="G21" s="62"/>
      <c r="H21" s="72"/>
      <c r="I21" s="72"/>
      <c r="J21" s="73"/>
      <c r="K21" s="73"/>
      <c r="L21" s="73"/>
      <c r="M21" s="73"/>
      <c r="N21" s="60">
        <f aca="true" t="shared" si="1" ref="N21:AH21">SUM(N20)</f>
        <v>0</v>
      </c>
      <c r="O21" s="60">
        <f t="shared" si="1"/>
        <v>0</v>
      </c>
      <c r="P21" s="60">
        <f t="shared" si="1"/>
        <v>0</v>
      </c>
      <c r="Q21" s="60">
        <f t="shared" si="1"/>
        <v>0</v>
      </c>
      <c r="R21" s="60">
        <f t="shared" si="1"/>
        <v>0</v>
      </c>
      <c r="S21" s="60">
        <f t="shared" si="1"/>
        <v>0</v>
      </c>
      <c r="T21" s="60">
        <f t="shared" si="1"/>
        <v>0</v>
      </c>
      <c r="U21" s="60">
        <f t="shared" si="1"/>
        <v>0</v>
      </c>
      <c r="V21" s="60">
        <f t="shared" si="1"/>
        <v>0</v>
      </c>
      <c r="W21" s="60">
        <f t="shared" si="1"/>
        <v>0</v>
      </c>
      <c r="X21" s="60">
        <f t="shared" si="1"/>
        <v>0</v>
      </c>
      <c r="Y21" s="60">
        <f t="shared" si="1"/>
        <v>0</v>
      </c>
      <c r="Z21" s="60">
        <f t="shared" si="1"/>
        <v>0</v>
      </c>
      <c r="AA21" s="60">
        <f>SUM(AA20)</f>
        <v>0</v>
      </c>
      <c r="AB21" s="60">
        <f>SUM(AB20)</f>
        <v>0</v>
      </c>
      <c r="AC21" s="60">
        <f>SUM(AC20)</f>
        <v>0</v>
      </c>
      <c r="AD21" s="60">
        <f t="shared" si="1"/>
        <v>0</v>
      </c>
      <c r="AE21" s="60">
        <f t="shared" si="1"/>
        <v>0</v>
      </c>
      <c r="AF21" s="60">
        <f t="shared" si="1"/>
        <v>0</v>
      </c>
      <c r="AG21" s="60">
        <f t="shared" si="1"/>
        <v>0</v>
      </c>
      <c r="AH21" s="60">
        <f t="shared" si="1"/>
        <v>0</v>
      </c>
      <c r="AI21" s="35"/>
      <c r="AJ21" s="3"/>
      <c r="AK21" s="3"/>
    </row>
    <row r="22" spans="1:37" ht="12" customHeight="1">
      <c r="A22" s="191" t="s">
        <v>55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3"/>
      <c r="AI22" s="3"/>
      <c r="AJ22" s="3"/>
      <c r="AK22" s="3"/>
    </row>
    <row r="23" spans="1:37" ht="99" customHeight="1" hidden="1">
      <c r="A23" s="157"/>
      <c r="B23" s="111"/>
      <c r="C23" s="43"/>
      <c r="D23" s="43"/>
      <c r="E23" s="43"/>
      <c r="F23" s="43"/>
      <c r="G23" s="43"/>
      <c r="H23" s="111"/>
      <c r="I23" s="81"/>
      <c r="J23" s="43"/>
      <c r="K23" s="43"/>
      <c r="L23" s="43"/>
      <c r="M23" s="43"/>
      <c r="N23" s="43"/>
      <c r="O23" s="80"/>
      <c r="P23" s="80"/>
      <c r="Q23" s="55"/>
      <c r="R23" s="55"/>
      <c r="S23" s="43"/>
      <c r="T23" s="80"/>
      <c r="U23" s="80"/>
      <c r="V23" s="59"/>
      <c r="W23" s="59"/>
      <c r="X23" s="59"/>
      <c r="Y23" s="59"/>
      <c r="Z23" s="80"/>
      <c r="AA23" s="43"/>
      <c r="AB23" s="80"/>
      <c r="AC23" s="80"/>
      <c r="AD23" s="59"/>
      <c r="AE23" s="59"/>
      <c r="AF23" s="59"/>
      <c r="AG23" s="59"/>
      <c r="AH23" s="59"/>
      <c r="AI23" s="3"/>
      <c r="AJ23" s="3"/>
      <c r="AK23" s="3"/>
    </row>
    <row r="24" spans="1:37" ht="103.5" customHeight="1" hidden="1">
      <c r="A24" s="158"/>
      <c r="B24" s="111"/>
      <c r="C24" s="43"/>
      <c r="D24" s="43"/>
      <c r="E24" s="43"/>
      <c r="F24" s="43"/>
      <c r="G24" s="43"/>
      <c r="H24" s="111"/>
      <c r="I24" s="81"/>
      <c r="J24" s="43"/>
      <c r="K24" s="79"/>
      <c r="L24" s="43"/>
      <c r="M24" s="79"/>
      <c r="N24" s="79"/>
      <c r="O24" s="80"/>
      <c r="P24" s="80"/>
      <c r="Q24" s="80"/>
      <c r="R24" s="80"/>
      <c r="S24" s="80"/>
      <c r="T24" s="80"/>
      <c r="U24" s="80"/>
      <c r="V24" s="59"/>
      <c r="W24" s="59"/>
      <c r="X24" s="59"/>
      <c r="Y24" s="59"/>
      <c r="Z24" s="80"/>
      <c r="AA24" s="79"/>
      <c r="AB24" s="80"/>
      <c r="AC24" s="80"/>
      <c r="AD24" s="59"/>
      <c r="AE24" s="59"/>
      <c r="AF24" s="59"/>
      <c r="AG24" s="59"/>
      <c r="AH24" s="59"/>
      <c r="AI24" s="3"/>
      <c r="AJ24" s="3"/>
      <c r="AK24" s="3"/>
    </row>
    <row r="25" spans="1:37" ht="102" customHeight="1">
      <c r="A25" s="159">
        <v>1</v>
      </c>
      <c r="B25" s="112" t="s">
        <v>70</v>
      </c>
      <c r="C25" s="95" t="s">
        <v>72</v>
      </c>
      <c r="D25" s="95" t="s">
        <v>69</v>
      </c>
      <c r="E25" s="95" t="s">
        <v>71</v>
      </c>
      <c r="F25" s="95" t="s">
        <v>61</v>
      </c>
      <c r="G25" s="95" t="s">
        <v>60</v>
      </c>
      <c r="H25" s="112" t="s">
        <v>70</v>
      </c>
      <c r="I25" s="96">
        <v>42930</v>
      </c>
      <c r="J25" s="95" t="s">
        <v>83</v>
      </c>
      <c r="K25" s="95">
        <v>13392000</v>
      </c>
      <c r="L25" s="95" t="s">
        <v>62</v>
      </c>
      <c r="M25" s="97" t="s">
        <v>41</v>
      </c>
      <c r="N25" s="95">
        <v>2232000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9">
        <v>0</v>
      </c>
      <c r="W25" s="99">
        <v>0</v>
      </c>
      <c r="X25" s="99">
        <v>0</v>
      </c>
      <c r="Y25" s="99">
        <v>0</v>
      </c>
      <c r="Z25" s="98">
        <v>0</v>
      </c>
      <c r="AA25" s="95">
        <v>0</v>
      </c>
      <c r="AB25" s="98">
        <v>0</v>
      </c>
      <c r="AC25" s="98">
        <v>0</v>
      </c>
      <c r="AD25" s="59">
        <f>N25+S25-V25-AA25</f>
        <v>2232000</v>
      </c>
      <c r="AE25" s="59">
        <v>0</v>
      </c>
      <c r="AF25" s="99">
        <f>SUM(AF24)</f>
        <v>0</v>
      </c>
      <c r="AG25" s="99">
        <v>0</v>
      </c>
      <c r="AH25" s="99">
        <v>0</v>
      </c>
      <c r="AI25" s="3"/>
      <c r="AJ25" s="3"/>
      <c r="AK25" s="3"/>
    </row>
    <row r="26" spans="1:37" ht="102" customHeight="1">
      <c r="A26" s="159">
        <v>2</v>
      </c>
      <c r="B26" s="112" t="s">
        <v>73</v>
      </c>
      <c r="C26" s="95" t="s">
        <v>74</v>
      </c>
      <c r="D26" s="95" t="s">
        <v>75</v>
      </c>
      <c r="E26" s="95" t="s">
        <v>76</v>
      </c>
      <c r="F26" s="95" t="s">
        <v>61</v>
      </c>
      <c r="G26" s="95" t="s">
        <v>60</v>
      </c>
      <c r="H26" s="112" t="s">
        <v>73</v>
      </c>
      <c r="I26" s="96">
        <v>42964</v>
      </c>
      <c r="J26" s="95" t="s">
        <v>83</v>
      </c>
      <c r="K26" s="95">
        <v>3707000</v>
      </c>
      <c r="L26" s="95" t="s">
        <v>62</v>
      </c>
      <c r="M26" s="97" t="s">
        <v>41</v>
      </c>
      <c r="N26" s="95">
        <v>817000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9">
        <v>0</v>
      </c>
      <c r="W26" s="99">
        <v>0</v>
      </c>
      <c r="X26" s="99">
        <v>0</v>
      </c>
      <c r="Y26" s="99">
        <v>0</v>
      </c>
      <c r="Z26" s="98">
        <v>0</v>
      </c>
      <c r="AA26" s="95">
        <v>0</v>
      </c>
      <c r="AB26" s="98">
        <v>0</v>
      </c>
      <c r="AC26" s="98">
        <v>0</v>
      </c>
      <c r="AD26" s="59">
        <f>N26+S26-V26-AA26</f>
        <v>817000</v>
      </c>
      <c r="AE26" s="59">
        <v>0</v>
      </c>
      <c r="AF26" s="99">
        <f>SUM(AF25)</f>
        <v>0</v>
      </c>
      <c r="AG26" s="99">
        <v>0</v>
      </c>
      <c r="AH26" s="99">
        <v>0</v>
      </c>
      <c r="AI26" s="3"/>
      <c r="AJ26" s="3"/>
      <c r="AK26" s="3"/>
    </row>
    <row r="27" spans="1:37" ht="102" customHeight="1">
      <c r="A27" s="159">
        <v>3</v>
      </c>
      <c r="B27" s="112" t="s">
        <v>78</v>
      </c>
      <c r="C27" s="95" t="s">
        <v>79</v>
      </c>
      <c r="D27" s="95" t="s">
        <v>80</v>
      </c>
      <c r="E27" s="95" t="s">
        <v>81</v>
      </c>
      <c r="F27" s="95" t="s">
        <v>61</v>
      </c>
      <c r="G27" s="95" t="s">
        <v>60</v>
      </c>
      <c r="H27" s="112" t="s">
        <v>78</v>
      </c>
      <c r="I27" s="96">
        <v>43080</v>
      </c>
      <c r="J27" s="95"/>
      <c r="K27" s="95">
        <v>1776000</v>
      </c>
      <c r="L27" s="95" t="s">
        <v>62</v>
      </c>
      <c r="M27" s="97" t="s">
        <v>41</v>
      </c>
      <c r="N27" s="95">
        <v>592000</v>
      </c>
      <c r="O27" s="98">
        <v>0</v>
      </c>
      <c r="P27" s="98">
        <v>0</v>
      </c>
      <c r="Q27" s="98">
        <v>0</v>
      </c>
      <c r="R27" s="98">
        <v>0</v>
      </c>
      <c r="S27" s="95">
        <v>0</v>
      </c>
      <c r="T27" s="98">
        <v>0</v>
      </c>
      <c r="U27" s="98">
        <v>0</v>
      </c>
      <c r="V27" s="99">
        <v>0</v>
      </c>
      <c r="W27" s="99">
        <v>0</v>
      </c>
      <c r="X27" s="99">
        <v>0</v>
      </c>
      <c r="Y27" s="99">
        <v>0</v>
      </c>
      <c r="Z27" s="98">
        <v>0</v>
      </c>
      <c r="AA27" s="95">
        <v>0</v>
      </c>
      <c r="AB27" s="98">
        <v>0</v>
      </c>
      <c r="AC27" s="98">
        <v>0</v>
      </c>
      <c r="AD27" s="99">
        <f>N27+S27-V27-AA27</f>
        <v>592000</v>
      </c>
      <c r="AE27" s="59">
        <v>0</v>
      </c>
      <c r="AF27" s="99">
        <f>SUM(AF26)</f>
        <v>0</v>
      </c>
      <c r="AG27" s="99">
        <v>0</v>
      </c>
      <c r="AH27" s="99">
        <v>0</v>
      </c>
      <c r="AI27" s="3"/>
      <c r="AJ27" s="3"/>
      <c r="AK27" s="3"/>
    </row>
    <row r="28" spans="1:37" ht="102" customHeight="1">
      <c r="A28" s="159">
        <v>4</v>
      </c>
      <c r="B28" s="112" t="s">
        <v>86</v>
      </c>
      <c r="C28" s="95" t="s">
        <v>85</v>
      </c>
      <c r="D28" s="95" t="s">
        <v>84</v>
      </c>
      <c r="E28" s="95" t="s">
        <v>92</v>
      </c>
      <c r="F28" s="95" t="s">
        <v>61</v>
      </c>
      <c r="G28" s="95" t="s">
        <v>60</v>
      </c>
      <c r="H28" s="112" t="s">
        <v>86</v>
      </c>
      <c r="I28" s="124" t="s">
        <v>94</v>
      </c>
      <c r="J28" s="95"/>
      <c r="K28" s="95">
        <v>7807000</v>
      </c>
      <c r="L28" s="95" t="s">
        <v>87</v>
      </c>
      <c r="M28" s="97" t="s">
        <v>41</v>
      </c>
      <c r="N28" s="95">
        <v>4557000</v>
      </c>
      <c r="O28" s="98">
        <v>0</v>
      </c>
      <c r="P28" s="98">
        <v>0</v>
      </c>
      <c r="Q28" s="98">
        <v>0</v>
      </c>
      <c r="R28" s="98">
        <v>0</v>
      </c>
      <c r="S28" s="95">
        <v>0</v>
      </c>
      <c r="T28" s="98">
        <v>0</v>
      </c>
      <c r="U28" s="98">
        <v>0</v>
      </c>
      <c r="V28" s="99">
        <v>0</v>
      </c>
      <c r="W28" s="99">
        <v>0</v>
      </c>
      <c r="X28" s="99">
        <v>0</v>
      </c>
      <c r="Y28" s="99">
        <v>0</v>
      </c>
      <c r="Z28" s="98">
        <v>0</v>
      </c>
      <c r="AA28" s="95">
        <v>0</v>
      </c>
      <c r="AB28" s="98">
        <v>0</v>
      </c>
      <c r="AC28" s="98">
        <v>0</v>
      </c>
      <c r="AD28" s="59">
        <v>4557000</v>
      </c>
      <c r="AE28" s="59">
        <v>0</v>
      </c>
      <c r="AF28" s="99">
        <v>0</v>
      </c>
      <c r="AG28" s="99">
        <v>0</v>
      </c>
      <c r="AH28" s="99">
        <v>0</v>
      </c>
      <c r="AI28" s="3"/>
      <c r="AJ28" s="3"/>
      <c r="AK28" s="3"/>
    </row>
    <row r="29" spans="1:37" ht="102" customHeight="1">
      <c r="A29" s="159">
        <v>5</v>
      </c>
      <c r="B29" s="112" t="s">
        <v>88</v>
      </c>
      <c r="C29" s="95" t="s">
        <v>91</v>
      </c>
      <c r="D29" s="95" t="s">
        <v>89</v>
      </c>
      <c r="E29" s="95" t="s">
        <v>90</v>
      </c>
      <c r="F29" s="95" t="s">
        <v>61</v>
      </c>
      <c r="G29" s="95" t="s">
        <v>60</v>
      </c>
      <c r="H29" s="112" t="s">
        <v>88</v>
      </c>
      <c r="I29" s="124" t="s">
        <v>93</v>
      </c>
      <c r="J29" s="95"/>
      <c r="K29" s="95">
        <v>2757368</v>
      </c>
      <c r="L29" s="95" t="s">
        <v>87</v>
      </c>
      <c r="M29" s="97" t="s">
        <v>41</v>
      </c>
      <c r="N29" s="95">
        <v>1837368</v>
      </c>
      <c r="O29" s="98">
        <v>0</v>
      </c>
      <c r="P29" s="98">
        <v>0</v>
      </c>
      <c r="Q29" s="98">
        <v>0</v>
      </c>
      <c r="R29" s="98">
        <v>0</v>
      </c>
      <c r="S29" s="95">
        <v>0</v>
      </c>
      <c r="T29" s="98">
        <v>0</v>
      </c>
      <c r="U29" s="98">
        <v>0</v>
      </c>
      <c r="V29" s="99">
        <v>0</v>
      </c>
      <c r="W29" s="99">
        <v>0</v>
      </c>
      <c r="X29" s="99">
        <v>0</v>
      </c>
      <c r="Y29" s="99">
        <v>0</v>
      </c>
      <c r="Z29" s="98">
        <v>0</v>
      </c>
      <c r="AA29" s="95">
        <v>0</v>
      </c>
      <c r="AB29" s="98">
        <v>0</v>
      </c>
      <c r="AC29" s="98">
        <v>0</v>
      </c>
      <c r="AD29" s="59">
        <f>N29+S29-V29-Y29-AA29</f>
        <v>1837368</v>
      </c>
      <c r="AE29" s="59">
        <v>0</v>
      </c>
      <c r="AF29" s="99">
        <v>0</v>
      </c>
      <c r="AG29" s="99">
        <v>0</v>
      </c>
      <c r="AH29" s="99">
        <v>0</v>
      </c>
      <c r="AI29" s="3"/>
      <c r="AJ29" s="3"/>
      <c r="AK29" s="3"/>
    </row>
    <row r="30" spans="1:37" ht="102" customHeight="1">
      <c r="A30" s="159">
        <v>6</v>
      </c>
      <c r="B30" s="124">
        <v>42612</v>
      </c>
      <c r="C30" s="95" t="s">
        <v>99</v>
      </c>
      <c r="D30" s="95" t="s">
        <v>106</v>
      </c>
      <c r="E30" s="95" t="s">
        <v>107</v>
      </c>
      <c r="F30" s="95" t="s">
        <v>61</v>
      </c>
      <c r="G30" s="95" t="s">
        <v>60</v>
      </c>
      <c r="H30" s="124">
        <v>42612</v>
      </c>
      <c r="I30" s="124">
        <v>43706</v>
      </c>
      <c r="J30" s="95"/>
      <c r="K30" s="95">
        <v>19524000</v>
      </c>
      <c r="L30" s="95" t="s">
        <v>108</v>
      </c>
      <c r="M30" s="97" t="s">
        <v>41</v>
      </c>
      <c r="N30" s="97">
        <v>19524000</v>
      </c>
      <c r="O30" s="98">
        <v>0</v>
      </c>
      <c r="P30" s="98">
        <v>0</v>
      </c>
      <c r="Q30" s="98">
        <v>0</v>
      </c>
      <c r="R30" s="98">
        <v>0</v>
      </c>
      <c r="S30" s="95">
        <v>2170000</v>
      </c>
      <c r="T30" s="98">
        <v>1274.36</v>
      </c>
      <c r="U30" s="98">
        <v>19530</v>
      </c>
      <c r="V30" s="99">
        <v>2170000</v>
      </c>
      <c r="W30" s="99">
        <v>0</v>
      </c>
      <c r="X30" s="99">
        <v>0</v>
      </c>
      <c r="Y30" s="99">
        <v>2170000</v>
      </c>
      <c r="Z30" s="98">
        <v>0</v>
      </c>
      <c r="AA30" s="95">
        <v>0</v>
      </c>
      <c r="AB30" s="98">
        <v>0</v>
      </c>
      <c r="AC30" s="98">
        <v>0</v>
      </c>
      <c r="AD30" s="59">
        <f>N30+S30-V30-Y30-AA30</f>
        <v>17354000</v>
      </c>
      <c r="AE30" s="59">
        <v>1274.36</v>
      </c>
      <c r="AF30" s="99">
        <v>19530</v>
      </c>
      <c r="AG30" s="99">
        <v>0</v>
      </c>
      <c r="AH30" s="99">
        <v>1274.36</v>
      </c>
      <c r="AI30" s="3"/>
      <c r="AJ30" s="3"/>
      <c r="AK30" s="3"/>
    </row>
    <row r="31" spans="1:34" ht="12.75">
      <c r="A31" s="182" t="s">
        <v>10</v>
      </c>
      <c r="B31" s="183"/>
      <c r="C31" s="183"/>
      <c r="D31" s="183"/>
      <c r="E31" s="183"/>
      <c r="F31" s="183"/>
      <c r="G31" s="183"/>
      <c r="H31" s="183"/>
      <c r="I31" s="183"/>
      <c r="J31" s="184"/>
      <c r="K31" s="60">
        <f>SUM(K23:K30)</f>
        <v>48963368</v>
      </c>
      <c r="L31" s="60"/>
      <c r="M31" s="60"/>
      <c r="N31" s="60">
        <f aca="true" t="shared" si="2" ref="N31:AD31">SUM(N23:N30)</f>
        <v>29559368</v>
      </c>
      <c r="O31" s="60">
        <f t="shared" si="2"/>
        <v>0</v>
      </c>
      <c r="P31" s="60">
        <f t="shared" si="2"/>
        <v>0</v>
      </c>
      <c r="Q31" s="60">
        <f t="shared" si="2"/>
        <v>0</v>
      </c>
      <c r="R31" s="60">
        <f t="shared" si="2"/>
        <v>0</v>
      </c>
      <c r="S31" s="60">
        <f t="shared" si="2"/>
        <v>2170000</v>
      </c>
      <c r="T31" s="60">
        <f t="shared" si="2"/>
        <v>1274.36</v>
      </c>
      <c r="U31" s="60">
        <f t="shared" si="2"/>
        <v>19530</v>
      </c>
      <c r="V31" s="60">
        <f t="shared" si="2"/>
        <v>2170000</v>
      </c>
      <c r="W31" s="60">
        <f t="shared" si="2"/>
        <v>0</v>
      </c>
      <c r="X31" s="60">
        <f t="shared" si="2"/>
        <v>0</v>
      </c>
      <c r="Y31" s="60">
        <f t="shared" si="2"/>
        <v>2170000</v>
      </c>
      <c r="Z31" s="60">
        <f t="shared" si="2"/>
        <v>0</v>
      </c>
      <c r="AA31" s="60">
        <f t="shared" si="2"/>
        <v>0</v>
      </c>
      <c r="AB31" s="60">
        <f t="shared" si="2"/>
        <v>0</v>
      </c>
      <c r="AC31" s="60">
        <f t="shared" si="2"/>
        <v>0</v>
      </c>
      <c r="AD31" s="60">
        <f t="shared" si="2"/>
        <v>27389368</v>
      </c>
      <c r="AE31" s="60">
        <f>SUM(AE23:AE30)</f>
        <v>1274.36</v>
      </c>
      <c r="AF31" s="60">
        <f>SUM(AF23:AF30)</f>
        <v>19530</v>
      </c>
      <c r="AG31" s="60">
        <f>SUM(AG23:AG29)</f>
        <v>0</v>
      </c>
      <c r="AH31" s="60">
        <f>SUM(AH23:AH30)</f>
        <v>1274.36</v>
      </c>
    </row>
    <row r="32" spans="1:34" ht="15" customHeight="1">
      <c r="A32" s="185" t="s">
        <v>56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7"/>
    </row>
    <row r="33" spans="1:34" ht="12.75">
      <c r="A33" s="59"/>
      <c r="B33" s="59"/>
      <c r="C33" s="43"/>
      <c r="D33" s="43"/>
      <c r="E33" s="43"/>
      <c r="F33" s="56"/>
      <c r="G33" s="56"/>
      <c r="H33" s="43"/>
      <c r="I33" s="43"/>
      <c r="J33" s="56"/>
      <c r="K33" s="56"/>
      <c r="L33" s="56"/>
      <c r="M33" s="56"/>
      <c r="N33" s="56"/>
      <c r="O33" s="43"/>
      <c r="P33" s="43"/>
      <c r="Q33" s="43"/>
      <c r="R33" s="43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44"/>
      <c r="AE33" s="44"/>
      <c r="AF33" s="44"/>
      <c r="AG33" s="55"/>
      <c r="AH33" s="55"/>
    </row>
    <row r="34" spans="1:34" ht="12.75">
      <c r="A34" s="182" t="s">
        <v>11</v>
      </c>
      <c r="B34" s="183"/>
      <c r="C34" s="183"/>
      <c r="D34" s="183"/>
      <c r="E34" s="183"/>
      <c r="F34" s="183"/>
      <c r="G34" s="183"/>
      <c r="H34" s="183"/>
      <c r="I34" s="183"/>
      <c r="J34" s="184"/>
      <c r="K34" s="45"/>
      <c r="L34" s="45"/>
      <c r="M34" s="45"/>
      <c r="N34" s="57">
        <v>0</v>
      </c>
      <c r="O34" s="45">
        <f aca="true" t="shared" si="3" ref="O34:AH34">SUM(O33:O33)</f>
        <v>0</v>
      </c>
      <c r="P34" s="45">
        <f t="shared" si="3"/>
        <v>0</v>
      </c>
      <c r="Q34" s="45">
        <f t="shared" si="3"/>
        <v>0</v>
      </c>
      <c r="R34" s="45">
        <f t="shared" si="3"/>
        <v>0</v>
      </c>
      <c r="S34" s="45">
        <f t="shared" si="3"/>
        <v>0</v>
      </c>
      <c r="T34" s="45">
        <f t="shared" si="3"/>
        <v>0</v>
      </c>
      <c r="U34" s="45">
        <f t="shared" si="3"/>
        <v>0</v>
      </c>
      <c r="V34" s="45">
        <f t="shared" si="3"/>
        <v>0</v>
      </c>
      <c r="W34" s="45">
        <f t="shared" si="3"/>
        <v>0</v>
      </c>
      <c r="X34" s="45">
        <f t="shared" si="3"/>
        <v>0</v>
      </c>
      <c r="Y34" s="45">
        <f t="shared" si="3"/>
        <v>0</v>
      </c>
      <c r="Z34" s="45">
        <f t="shared" si="3"/>
        <v>0</v>
      </c>
      <c r="AA34" s="45">
        <f>SUM(AA33)</f>
        <v>0</v>
      </c>
      <c r="AB34" s="45">
        <f>SUM(AB33)</f>
        <v>0</v>
      </c>
      <c r="AC34" s="45">
        <f>SUM(AC33)</f>
        <v>0</v>
      </c>
      <c r="AD34" s="45">
        <f t="shared" si="3"/>
        <v>0</v>
      </c>
      <c r="AE34" s="45">
        <f t="shared" si="3"/>
        <v>0</v>
      </c>
      <c r="AF34" s="45">
        <f t="shared" si="3"/>
        <v>0</v>
      </c>
      <c r="AG34" s="45">
        <f t="shared" si="3"/>
        <v>0</v>
      </c>
      <c r="AH34" s="45">
        <f t="shared" si="3"/>
        <v>0</v>
      </c>
    </row>
    <row r="35" spans="1:34" ht="12.75">
      <c r="A35" s="185" t="s">
        <v>57</v>
      </c>
      <c r="B35" s="186"/>
      <c r="C35" s="186"/>
      <c r="D35" s="186"/>
      <c r="E35" s="186"/>
      <c r="F35" s="186"/>
      <c r="G35" s="186"/>
      <c r="H35" s="186"/>
      <c r="I35" s="186"/>
      <c r="J35" s="18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59"/>
      <c r="AB35" s="59"/>
      <c r="AC35" s="59"/>
      <c r="AD35" s="59"/>
      <c r="AE35" s="77"/>
      <c r="AF35" s="77"/>
      <c r="AG35" s="77"/>
      <c r="AH35" s="77"/>
    </row>
    <row r="36" spans="1:34" ht="12.75">
      <c r="A36" s="59"/>
      <c r="B36" s="59"/>
      <c r="C36" s="43"/>
      <c r="D36" s="43"/>
      <c r="E36" s="43"/>
      <c r="F36" s="43"/>
      <c r="G36" s="56"/>
      <c r="H36" s="56"/>
      <c r="I36" s="56"/>
      <c r="J36" s="56"/>
      <c r="K36" s="55"/>
      <c r="L36" s="55"/>
      <c r="M36" s="55"/>
      <c r="N36" s="55"/>
      <c r="O36" s="55"/>
      <c r="P36" s="55"/>
      <c r="Q36" s="55"/>
      <c r="R36" s="55"/>
      <c r="S36" s="55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44"/>
      <c r="AE36" s="44"/>
      <c r="AF36" s="44"/>
      <c r="AG36" s="58"/>
      <c r="AH36" s="58"/>
    </row>
    <row r="37" spans="1:34" ht="12.75">
      <c r="A37" s="185" t="s">
        <v>12</v>
      </c>
      <c r="B37" s="186"/>
      <c r="C37" s="186"/>
      <c r="D37" s="186"/>
      <c r="E37" s="186"/>
      <c r="F37" s="186"/>
      <c r="G37" s="186"/>
      <c r="H37" s="186"/>
      <c r="I37" s="186"/>
      <c r="J37" s="187"/>
      <c r="K37" s="59"/>
      <c r="L37" s="59"/>
      <c r="M37" s="59"/>
      <c r="N37" s="59">
        <f aca="true" t="shared" si="4" ref="N37:AH37">SUM(N36)</f>
        <v>0</v>
      </c>
      <c r="O37" s="59">
        <f t="shared" si="4"/>
        <v>0</v>
      </c>
      <c r="P37" s="59">
        <f t="shared" si="4"/>
        <v>0</v>
      </c>
      <c r="Q37" s="59">
        <f t="shared" si="4"/>
        <v>0</v>
      </c>
      <c r="R37" s="59">
        <f t="shared" si="4"/>
        <v>0</v>
      </c>
      <c r="S37" s="59">
        <f t="shared" si="4"/>
        <v>0</v>
      </c>
      <c r="T37" s="59">
        <f t="shared" si="4"/>
        <v>0</v>
      </c>
      <c r="U37" s="59">
        <f t="shared" si="4"/>
        <v>0</v>
      </c>
      <c r="V37" s="59">
        <f t="shared" si="4"/>
        <v>0</v>
      </c>
      <c r="W37" s="59">
        <f t="shared" si="4"/>
        <v>0</v>
      </c>
      <c r="X37" s="59">
        <f t="shared" si="4"/>
        <v>0</v>
      </c>
      <c r="Y37" s="59">
        <f t="shared" si="4"/>
        <v>0</v>
      </c>
      <c r="Z37" s="59">
        <f t="shared" si="4"/>
        <v>0</v>
      </c>
      <c r="AA37" s="45">
        <f>SUM(AA36)</f>
        <v>0</v>
      </c>
      <c r="AB37" s="45">
        <f>SUM(AB36)</f>
        <v>0</v>
      </c>
      <c r="AC37" s="45">
        <f>SUM(AC36)</f>
        <v>0</v>
      </c>
      <c r="AD37" s="59">
        <f t="shared" si="4"/>
        <v>0</v>
      </c>
      <c r="AE37" s="59">
        <f t="shared" si="4"/>
        <v>0</v>
      </c>
      <c r="AF37" s="59">
        <f t="shared" si="4"/>
        <v>0</v>
      </c>
      <c r="AG37" s="59">
        <f t="shared" si="4"/>
        <v>0</v>
      </c>
      <c r="AH37" s="59">
        <f t="shared" si="4"/>
        <v>0</v>
      </c>
    </row>
    <row r="38" spans="1:34" ht="12.75">
      <c r="A38" s="185" t="s">
        <v>13</v>
      </c>
      <c r="B38" s="186"/>
      <c r="C38" s="186"/>
      <c r="D38" s="186"/>
      <c r="E38" s="186"/>
      <c r="F38" s="186"/>
      <c r="G38" s="187"/>
      <c r="H38" s="78"/>
      <c r="I38" s="78"/>
      <c r="J38" s="78"/>
      <c r="K38" s="60">
        <f>K31</f>
        <v>48963368</v>
      </c>
      <c r="L38" s="78"/>
      <c r="M38" s="78"/>
      <c r="N38" s="60">
        <f>SUM(N37,N34,N31,N21)</f>
        <v>29559368</v>
      </c>
      <c r="O38" s="58">
        <f>SUM(O31)</f>
        <v>0</v>
      </c>
      <c r="P38" s="55">
        <v>0</v>
      </c>
      <c r="Q38" s="60">
        <f>SUM(Q37,Q34,Q31,Q21)</f>
        <v>0</v>
      </c>
      <c r="R38" s="58">
        <f>SUM(R31)</f>
        <v>0</v>
      </c>
      <c r="S38" s="60">
        <f aca="true" t="shared" si="5" ref="S38:AH38">SUM(S37,S34,S31,S21)</f>
        <v>2170000</v>
      </c>
      <c r="T38" s="60">
        <f t="shared" si="5"/>
        <v>1274.36</v>
      </c>
      <c r="U38" s="60">
        <f t="shared" si="5"/>
        <v>19530</v>
      </c>
      <c r="V38" s="60">
        <f t="shared" si="5"/>
        <v>2170000</v>
      </c>
      <c r="W38" s="60">
        <f t="shared" si="5"/>
        <v>0</v>
      </c>
      <c r="X38" s="60">
        <f t="shared" si="5"/>
        <v>0</v>
      </c>
      <c r="Y38" s="60">
        <f t="shared" si="5"/>
        <v>2170000</v>
      </c>
      <c r="Z38" s="60">
        <f t="shared" si="5"/>
        <v>0</v>
      </c>
      <c r="AA38" s="60">
        <f t="shared" si="5"/>
        <v>0</v>
      </c>
      <c r="AB38" s="60">
        <f t="shared" si="5"/>
        <v>0</v>
      </c>
      <c r="AC38" s="60">
        <f t="shared" si="5"/>
        <v>0</v>
      </c>
      <c r="AD38" s="60">
        <f t="shared" si="5"/>
        <v>27389368</v>
      </c>
      <c r="AE38" s="60">
        <f t="shared" si="5"/>
        <v>1274.36</v>
      </c>
      <c r="AF38" s="60">
        <f t="shared" si="5"/>
        <v>19530</v>
      </c>
      <c r="AG38" s="60">
        <f t="shared" si="5"/>
        <v>0</v>
      </c>
      <c r="AH38" s="60">
        <f t="shared" si="5"/>
        <v>1274.36</v>
      </c>
    </row>
    <row r="39" spans="1:34" ht="12.75">
      <c r="A39" s="113"/>
      <c r="B39" s="11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</row>
    <row r="40" spans="1:34" ht="12.75" customHeight="1">
      <c r="A40" s="113"/>
      <c r="B40" s="11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115"/>
      <c r="O40" s="115"/>
      <c r="P40" s="116"/>
      <c r="Q40" s="116"/>
      <c r="R40" s="116"/>
      <c r="S40" s="113"/>
      <c r="T40" s="113"/>
      <c r="U40" s="113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</row>
    <row r="41" spans="1:34" ht="12.75" customHeight="1">
      <c r="A41" s="113"/>
      <c r="B41" s="113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</row>
    <row r="42" spans="1:34" ht="15">
      <c r="A42" s="113"/>
      <c r="B42" s="113"/>
      <c r="C42" s="160"/>
      <c r="D42" s="119"/>
      <c r="E42" s="120"/>
      <c r="F42" s="121"/>
      <c r="G42" s="121"/>
      <c r="H42" s="126"/>
      <c r="I42" s="121"/>
      <c r="J42" s="121"/>
      <c r="K42" s="121" t="s">
        <v>96</v>
      </c>
      <c r="L42" s="121"/>
      <c r="M42" s="123"/>
      <c r="N42" s="123"/>
      <c r="O42" s="122"/>
      <c r="P42" s="126"/>
      <c r="Q42" s="127" t="s">
        <v>109</v>
      </c>
      <c r="R42" s="161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</row>
    <row r="43" spans="1:34" ht="12.75">
      <c r="A43" s="113"/>
      <c r="B43" s="113"/>
      <c r="C43" s="113"/>
      <c r="D43" s="162"/>
      <c r="E43" s="162"/>
      <c r="F43" s="162"/>
      <c r="G43" s="162"/>
      <c r="H43" s="162"/>
      <c r="I43" s="162"/>
      <c r="J43" s="162"/>
      <c r="K43" s="162"/>
      <c r="L43" s="162"/>
      <c r="M43" s="113"/>
      <c r="N43" s="113"/>
      <c r="O43" s="162"/>
      <c r="P43" s="162"/>
      <c r="Q43" s="162"/>
      <c r="R43" s="162"/>
      <c r="S43" s="162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</row>
    <row r="44" spans="1:34" ht="12.7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</row>
  </sheetData>
  <sheetProtection/>
  <mergeCells count="43">
    <mergeCell ref="C8:U8"/>
    <mergeCell ref="C9:U9"/>
    <mergeCell ref="G14:G17"/>
    <mergeCell ref="H14:H17"/>
    <mergeCell ref="C11:U11"/>
    <mergeCell ref="K12:L12"/>
    <mergeCell ref="N14:R15"/>
    <mergeCell ref="Y16:Z16"/>
    <mergeCell ref="M14:M17"/>
    <mergeCell ref="Q16:R16"/>
    <mergeCell ref="N16:P16"/>
    <mergeCell ref="S14:U16"/>
    <mergeCell ref="C10:N10"/>
    <mergeCell ref="A37:J37"/>
    <mergeCell ref="A38:G38"/>
    <mergeCell ref="C40:M40"/>
    <mergeCell ref="A21:C21"/>
    <mergeCell ref="L14:L17"/>
    <mergeCell ref="A14:A17"/>
    <mergeCell ref="B14:B17"/>
    <mergeCell ref="A35:J35"/>
    <mergeCell ref="C14:C17"/>
    <mergeCell ref="A22:AH22"/>
    <mergeCell ref="AA2:AG2"/>
    <mergeCell ref="AA14:AC16"/>
    <mergeCell ref="AD14:AH15"/>
    <mergeCell ref="AG16:AH16"/>
    <mergeCell ref="G3:Q3"/>
    <mergeCell ref="J5:N5"/>
    <mergeCell ref="J4:R4"/>
    <mergeCell ref="I14:J16"/>
    <mergeCell ref="K14:K17"/>
    <mergeCell ref="AC3:AH8"/>
    <mergeCell ref="A34:J34"/>
    <mergeCell ref="A31:J31"/>
    <mergeCell ref="A32:AH32"/>
    <mergeCell ref="E14:E17"/>
    <mergeCell ref="D14:D17"/>
    <mergeCell ref="F14:F17"/>
    <mergeCell ref="A19:AH19"/>
    <mergeCell ref="AD16:AF16"/>
    <mergeCell ref="V16:X16"/>
    <mergeCell ref="V14:Z15"/>
  </mergeCells>
  <printOptions/>
  <pageMargins left="0" right="0" top="0" bottom="0" header="0.3937007874015748" footer="0.5118110236220472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44"/>
  <sheetViews>
    <sheetView zoomScale="75" zoomScaleNormal="75" workbookViewId="0" topLeftCell="A1">
      <selection activeCell="H27" sqref="H27"/>
    </sheetView>
  </sheetViews>
  <sheetFormatPr defaultColWidth="9.00390625" defaultRowHeight="12.75"/>
  <cols>
    <col min="1" max="1" width="4.375" style="0" customWidth="1"/>
    <col min="2" max="2" width="10.625" style="0" customWidth="1"/>
    <col min="3" max="3" width="6.37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8" width="10.625" style="0" customWidth="1"/>
    <col min="9" max="9" width="10.25390625" style="0" customWidth="1"/>
    <col min="10" max="10" width="10.125" style="0" customWidth="1"/>
    <col min="11" max="11" width="12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10.375" style="0" customWidth="1"/>
    <col min="16" max="16" width="4.625" style="0" customWidth="1"/>
    <col min="17" max="17" width="13.25390625" style="0" customWidth="1"/>
    <col min="18" max="18" width="10.875" style="0" customWidth="1"/>
    <col min="19" max="19" width="13.00390625" style="0" customWidth="1"/>
    <col min="20" max="20" width="11.00390625" style="0" customWidth="1"/>
    <col min="21" max="21" width="9.875" style="0" customWidth="1"/>
    <col min="22" max="22" width="11.875" style="0" customWidth="1"/>
    <col min="23" max="23" width="11.75390625" style="0" customWidth="1"/>
    <col min="24" max="24" width="10.375" style="0" customWidth="1"/>
    <col min="25" max="25" width="12.25390625" style="0" customWidth="1"/>
    <col min="26" max="26" width="8.375" style="0" customWidth="1"/>
    <col min="27" max="27" width="9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8.25390625" style="0" customWidth="1"/>
    <col min="32" max="32" width="9.00390625" style="0" customWidth="1"/>
    <col min="33" max="33" width="9.25390625" style="0" customWidth="1"/>
    <col min="34" max="34" width="8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97" t="s">
        <v>59</v>
      </c>
      <c r="AB2" s="197"/>
      <c r="AC2" s="197"/>
      <c r="AD2" s="197"/>
      <c r="AE2" s="197"/>
      <c r="AF2" s="197"/>
      <c r="AG2" s="197"/>
    </row>
    <row r="3" spans="3:39" ht="20.25" customHeight="1">
      <c r="C3" s="49"/>
      <c r="D3" s="49"/>
      <c r="E3" s="49"/>
      <c r="F3" s="49"/>
      <c r="G3" s="213" t="s">
        <v>77</v>
      </c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51"/>
      <c r="S3" s="49"/>
      <c r="T3" s="49"/>
      <c r="U3" s="49"/>
      <c r="AC3" s="222" t="s">
        <v>95</v>
      </c>
      <c r="AD3" s="222"/>
      <c r="AE3" s="222"/>
      <c r="AF3" s="222"/>
      <c r="AG3" s="222"/>
      <c r="AH3" s="222"/>
      <c r="AJ3" s="6"/>
      <c r="AK3" s="6"/>
      <c r="AL3" s="6"/>
      <c r="AM3" s="6"/>
    </row>
    <row r="4" spans="3:34" ht="0.75" customHeight="1">
      <c r="C4" s="49"/>
      <c r="D4" s="49"/>
      <c r="E4" s="49"/>
      <c r="F4" s="49"/>
      <c r="G4" s="49"/>
      <c r="H4" s="49"/>
      <c r="I4" s="49"/>
      <c r="J4" s="215"/>
      <c r="K4" s="215"/>
      <c r="L4" s="215"/>
      <c r="M4" s="215"/>
      <c r="N4" s="215"/>
      <c r="O4" s="215"/>
      <c r="P4" s="215"/>
      <c r="Q4" s="215"/>
      <c r="R4" s="215"/>
      <c r="S4" s="49"/>
      <c r="T4" s="49"/>
      <c r="U4" s="49"/>
      <c r="AC4" s="222"/>
      <c r="AD4" s="222"/>
      <c r="AE4" s="222"/>
      <c r="AF4" s="222"/>
      <c r="AG4" s="222"/>
      <c r="AH4" s="222"/>
    </row>
    <row r="5" spans="3:34" ht="15.75">
      <c r="C5" s="50"/>
      <c r="D5" s="49"/>
      <c r="E5" s="49"/>
      <c r="F5" s="49"/>
      <c r="G5" s="49"/>
      <c r="H5" s="49"/>
      <c r="I5" s="52"/>
      <c r="J5" s="214" t="s">
        <v>116</v>
      </c>
      <c r="K5" s="214"/>
      <c r="L5" s="214"/>
      <c r="M5" s="214"/>
      <c r="N5" s="214"/>
      <c r="O5" s="49"/>
      <c r="P5" s="49"/>
      <c r="Q5" s="49"/>
      <c r="R5" s="49"/>
      <c r="S5" s="49"/>
      <c r="T5" s="49"/>
      <c r="U5" s="49"/>
      <c r="AC5" s="222"/>
      <c r="AD5" s="222"/>
      <c r="AE5" s="222"/>
      <c r="AF5" s="222"/>
      <c r="AG5" s="222"/>
      <c r="AH5" s="222"/>
    </row>
    <row r="6" spans="3:34" ht="25.5" customHeight="1">
      <c r="C6" s="50" t="s">
        <v>44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AC6" s="222"/>
      <c r="AD6" s="222"/>
      <c r="AE6" s="222"/>
      <c r="AF6" s="222"/>
      <c r="AG6" s="222"/>
      <c r="AH6" s="222"/>
    </row>
    <row r="7" spans="3:34" ht="12" customHeight="1">
      <c r="C7" s="50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AC7" s="222"/>
      <c r="AD7" s="222"/>
      <c r="AE7" s="222"/>
      <c r="AF7" s="222"/>
      <c r="AG7" s="222"/>
      <c r="AH7" s="222"/>
    </row>
    <row r="8" spans="3:34" ht="15.75">
      <c r="C8" s="240" t="s">
        <v>118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AC8" s="222"/>
      <c r="AD8" s="222"/>
      <c r="AE8" s="222"/>
      <c r="AF8" s="222"/>
      <c r="AG8" s="222"/>
      <c r="AH8" s="222"/>
    </row>
    <row r="9" spans="3:21" ht="13.5" customHeight="1">
      <c r="C9" s="239" t="s">
        <v>33</v>
      </c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</row>
    <row r="10" spans="3:21" s="1" customFormat="1" ht="15" customHeight="1">
      <c r="C10" s="239" t="s">
        <v>117</v>
      </c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54"/>
      <c r="P10" s="54"/>
      <c r="Q10" s="54"/>
      <c r="R10" s="54"/>
      <c r="S10" s="46"/>
      <c r="T10" s="46"/>
      <c r="U10" s="46"/>
    </row>
    <row r="11" spans="3:21" ht="15.75">
      <c r="C11" s="241" t="s">
        <v>112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</row>
    <row r="12" spans="3:21" ht="15.75">
      <c r="C12" s="46" t="s">
        <v>119</v>
      </c>
      <c r="D12" s="46"/>
      <c r="E12" s="46"/>
      <c r="F12" s="46"/>
      <c r="G12" s="46"/>
      <c r="H12" s="46"/>
      <c r="I12" s="125" t="s">
        <v>114</v>
      </c>
      <c r="J12" s="46"/>
      <c r="K12" s="242"/>
      <c r="L12" s="242"/>
      <c r="M12" s="53"/>
      <c r="N12" s="53"/>
      <c r="O12" s="53"/>
      <c r="P12" s="53"/>
      <c r="Q12" s="53"/>
      <c r="R12" s="53"/>
      <c r="S12" s="53"/>
      <c r="T12" s="53"/>
      <c r="U12" s="49"/>
    </row>
    <row r="13" spans="6:33" ht="12.75">
      <c r="F13" t="s">
        <v>34</v>
      </c>
      <c r="AG13" t="s">
        <v>0</v>
      </c>
    </row>
    <row r="14" spans="1:36" ht="23.25" customHeight="1">
      <c r="A14" s="227" t="s">
        <v>45</v>
      </c>
      <c r="B14" s="227" t="s">
        <v>46</v>
      </c>
      <c r="C14" s="188" t="s">
        <v>1</v>
      </c>
      <c r="D14" s="188" t="s">
        <v>58</v>
      </c>
      <c r="E14" s="188" t="s">
        <v>47</v>
      </c>
      <c r="F14" s="188" t="s">
        <v>48</v>
      </c>
      <c r="G14" s="188" t="s">
        <v>49</v>
      </c>
      <c r="H14" s="188" t="s">
        <v>35</v>
      </c>
      <c r="I14" s="216" t="s">
        <v>2</v>
      </c>
      <c r="J14" s="217"/>
      <c r="K14" s="188" t="s">
        <v>42</v>
      </c>
      <c r="L14" s="188" t="s">
        <v>36</v>
      </c>
      <c r="M14" s="188" t="s">
        <v>37</v>
      </c>
      <c r="N14" s="243" t="s">
        <v>38</v>
      </c>
      <c r="O14" s="244"/>
      <c r="P14" s="244"/>
      <c r="Q14" s="244"/>
      <c r="R14" s="245"/>
      <c r="S14" s="230" t="s">
        <v>52</v>
      </c>
      <c r="T14" s="231"/>
      <c r="U14" s="232"/>
      <c r="V14" s="230" t="s">
        <v>3</v>
      </c>
      <c r="W14" s="231"/>
      <c r="X14" s="231"/>
      <c r="Y14" s="231"/>
      <c r="Z14" s="232"/>
      <c r="AA14" s="198" t="s">
        <v>53</v>
      </c>
      <c r="AB14" s="199"/>
      <c r="AC14" s="200"/>
      <c r="AD14" s="207" t="s">
        <v>32</v>
      </c>
      <c r="AE14" s="208"/>
      <c r="AF14" s="208"/>
      <c r="AG14" s="208"/>
      <c r="AH14" s="209"/>
      <c r="AI14" s="29"/>
      <c r="AJ14" s="29"/>
    </row>
    <row r="15" spans="1:36" ht="12.75">
      <c r="A15" s="228"/>
      <c r="B15" s="228"/>
      <c r="C15" s="189"/>
      <c r="D15" s="189"/>
      <c r="E15" s="189"/>
      <c r="F15" s="189"/>
      <c r="G15" s="189"/>
      <c r="H15" s="189"/>
      <c r="I15" s="218"/>
      <c r="J15" s="219"/>
      <c r="K15" s="189"/>
      <c r="L15" s="189"/>
      <c r="M15" s="189"/>
      <c r="N15" s="246"/>
      <c r="O15" s="247"/>
      <c r="P15" s="247"/>
      <c r="Q15" s="247"/>
      <c r="R15" s="248"/>
      <c r="S15" s="236"/>
      <c r="T15" s="237"/>
      <c r="U15" s="238"/>
      <c r="V15" s="233"/>
      <c r="W15" s="234"/>
      <c r="X15" s="234"/>
      <c r="Y15" s="234"/>
      <c r="Z15" s="235"/>
      <c r="AA15" s="201"/>
      <c r="AB15" s="202"/>
      <c r="AC15" s="203"/>
      <c r="AD15" s="210"/>
      <c r="AE15" s="211"/>
      <c r="AF15" s="211"/>
      <c r="AG15" s="211"/>
      <c r="AH15" s="212"/>
      <c r="AI15" s="30"/>
      <c r="AJ15" s="30"/>
    </row>
    <row r="16" spans="1:36" ht="28.5" customHeight="1">
      <c r="A16" s="228"/>
      <c r="B16" s="228"/>
      <c r="C16" s="189"/>
      <c r="D16" s="189"/>
      <c r="E16" s="189"/>
      <c r="F16" s="189"/>
      <c r="G16" s="189"/>
      <c r="H16" s="189"/>
      <c r="I16" s="220"/>
      <c r="J16" s="221"/>
      <c r="K16" s="189"/>
      <c r="L16" s="189"/>
      <c r="M16" s="189"/>
      <c r="N16" s="194" t="s">
        <v>6</v>
      </c>
      <c r="O16" s="195"/>
      <c r="P16" s="196"/>
      <c r="Q16" s="194" t="s">
        <v>5</v>
      </c>
      <c r="R16" s="196"/>
      <c r="S16" s="233"/>
      <c r="T16" s="234"/>
      <c r="U16" s="235"/>
      <c r="V16" s="194" t="s">
        <v>4</v>
      </c>
      <c r="W16" s="195"/>
      <c r="X16" s="196"/>
      <c r="Y16" s="194" t="s">
        <v>39</v>
      </c>
      <c r="Z16" s="196"/>
      <c r="AA16" s="204"/>
      <c r="AB16" s="205"/>
      <c r="AC16" s="206"/>
      <c r="AD16" s="194" t="s">
        <v>6</v>
      </c>
      <c r="AE16" s="195"/>
      <c r="AF16" s="196"/>
      <c r="AG16" s="194" t="s">
        <v>5</v>
      </c>
      <c r="AH16" s="196"/>
      <c r="AI16" s="30"/>
      <c r="AJ16" s="30"/>
    </row>
    <row r="17" spans="1:36" ht="42.75" customHeight="1">
      <c r="A17" s="229"/>
      <c r="B17" s="229"/>
      <c r="C17" s="190"/>
      <c r="D17" s="190"/>
      <c r="E17" s="190"/>
      <c r="F17" s="190"/>
      <c r="G17" s="190"/>
      <c r="H17" s="190"/>
      <c r="I17" s="74" t="s">
        <v>50</v>
      </c>
      <c r="J17" s="74" t="s">
        <v>51</v>
      </c>
      <c r="K17" s="190"/>
      <c r="L17" s="190"/>
      <c r="M17" s="190"/>
      <c r="N17" s="75" t="s">
        <v>40</v>
      </c>
      <c r="O17" s="75" t="s">
        <v>7</v>
      </c>
      <c r="P17" s="76" t="s">
        <v>8</v>
      </c>
      <c r="Q17" s="75" t="s">
        <v>40</v>
      </c>
      <c r="R17" s="75" t="s">
        <v>7</v>
      </c>
      <c r="S17" s="75" t="s">
        <v>40</v>
      </c>
      <c r="T17" s="75" t="s">
        <v>7</v>
      </c>
      <c r="U17" s="75" t="s">
        <v>8</v>
      </c>
      <c r="V17" s="75" t="s">
        <v>40</v>
      </c>
      <c r="W17" s="75" t="s">
        <v>7</v>
      </c>
      <c r="X17" s="75" t="s">
        <v>8</v>
      </c>
      <c r="Y17" s="75" t="s">
        <v>40</v>
      </c>
      <c r="Z17" s="75" t="s">
        <v>7</v>
      </c>
      <c r="AA17" s="75" t="s">
        <v>40</v>
      </c>
      <c r="AB17" s="75" t="s">
        <v>7</v>
      </c>
      <c r="AC17" s="75" t="s">
        <v>8</v>
      </c>
      <c r="AD17" s="75" t="s">
        <v>40</v>
      </c>
      <c r="AE17" s="75" t="s">
        <v>7</v>
      </c>
      <c r="AF17" s="75" t="s">
        <v>8</v>
      </c>
      <c r="AG17" s="75" t="s">
        <v>40</v>
      </c>
      <c r="AH17" s="75" t="s">
        <v>7</v>
      </c>
      <c r="AI17" s="31"/>
      <c r="AJ17" s="32"/>
    </row>
    <row r="18" spans="1:36" ht="12.75">
      <c r="A18" s="42">
        <v>1</v>
      </c>
      <c r="B18" s="42">
        <v>2</v>
      </c>
      <c r="C18" s="47">
        <v>3</v>
      </c>
      <c r="D18" s="47">
        <v>4</v>
      </c>
      <c r="E18" s="47">
        <v>5</v>
      </c>
      <c r="F18" s="47">
        <v>6</v>
      </c>
      <c r="G18" s="47">
        <v>7</v>
      </c>
      <c r="H18" s="47">
        <v>8</v>
      </c>
      <c r="I18" s="47">
        <v>9</v>
      </c>
      <c r="J18" s="47">
        <v>10</v>
      </c>
      <c r="K18" s="47">
        <v>11</v>
      </c>
      <c r="L18" s="47">
        <v>12</v>
      </c>
      <c r="M18" s="47">
        <v>13</v>
      </c>
      <c r="N18" s="48">
        <v>14</v>
      </c>
      <c r="O18" s="48">
        <v>15</v>
      </c>
      <c r="P18" s="48">
        <f>O18+1</f>
        <v>16</v>
      </c>
      <c r="Q18" s="48">
        <f>P18+1</f>
        <v>17</v>
      </c>
      <c r="R18" s="48">
        <v>18</v>
      </c>
      <c r="S18" s="48">
        <v>19</v>
      </c>
      <c r="T18" s="48">
        <v>20</v>
      </c>
      <c r="U18" s="48">
        <f aca="true" t="shared" si="0" ref="U18:AG18">T18+1</f>
        <v>21</v>
      </c>
      <c r="V18" s="48">
        <f t="shared" si="0"/>
        <v>22</v>
      </c>
      <c r="W18" s="48">
        <v>23</v>
      </c>
      <c r="X18" s="48">
        <f t="shared" si="0"/>
        <v>24</v>
      </c>
      <c r="Y18" s="48">
        <f t="shared" si="0"/>
        <v>25</v>
      </c>
      <c r="Z18" s="48">
        <v>26</v>
      </c>
      <c r="AA18" s="48">
        <v>28</v>
      </c>
      <c r="AB18" s="48">
        <v>29</v>
      </c>
      <c r="AC18" s="48">
        <v>30</v>
      </c>
      <c r="AD18" s="48">
        <v>31</v>
      </c>
      <c r="AE18" s="48">
        <v>32</v>
      </c>
      <c r="AF18" s="48">
        <f t="shared" si="0"/>
        <v>33</v>
      </c>
      <c r="AG18" s="48">
        <f t="shared" si="0"/>
        <v>34</v>
      </c>
      <c r="AH18" s="48">
        <v>35</v>
      </c>
      <c r="AI18" s="33"/>
      <c r="AJ18" s="33"/>
    </row>
    <row r="19" spans="1:37" ht="12.75">
      <c r="A19" s="191" t="s">
        <v>54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3"/>
      <c r="AI19" s="34"/>
      <c r="AJ19" s="34"/>
      <c r="AK19" s="34"/>
    </row>
    <row r="20" spans="1:37" ht="14.25" customHeight="1">
      <c r="A20" s="61"/>
      <c r="B20" s="61"/>
      <c r="C20" s="63"/>
      <c r="D20" s="63"/>
      <c r="E20" s="63"/>
      <c r="F20" s="64"/>
      <c r="G20" s="64"/>
      <c r="H20" s="65"/>
      <c r="I20" s="65"/>
      <c r="J20" s="66"/>
      <c r="K20" s="67"/>
      <c r="L20" s="68"/>
      <c r="M20" s="64"/>
      <c r="N20" s="67"/>
      <c r="O20" s="69"/>
      <c r="P20" s="69"/>
      <c r="Q20" s="69"/>
      <c r="R20" s="69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1"/>
      <c r="AE20" s="71"/>
      <c r="AF20" s="71"/>
      <c r="AG20" s="70"/>
      <c r="AH20" s="70"/>
      <c r="AI20" s="3"/>
      <c r="AJ20" s="3"/>
      <c r="AK20" s="3"/>
    </row>
    <row r="21" spans="1:37" ht="12.75">
      <c r="A21" s="224" t="s">
        <v>9</v>
      </c>
      <c r="B21" s="225"/>
      <c r="C21" s="226"/>
      <c r="D21" s="62"/>
      <c r="E21" s="62"/>
      <c r="F21" s="62"/>
      <c r="G21" s="62"/>
      <c r="H21" s="72"/>
      <c r="I21" s="72"/>
      <c r="J21" s="73"/>
      <c r="K21" s="73"/>
      <c r="L21" s="73"/>
      <c r="M21" s="73"/>
      <c r="N21" s="60">
        <f aca="true" t="shared" si="1" ref="N21:AH21">SUM(N20)</f>
        <v>0</v>
      </c>
      <c r="O21" s="60">
        <f t="shared" si="1"/>
        <v>0</v>
      </c>
      <c r="P21" s="60">
        <f t="shared" si="1"/>
        <v>0</v>
      </c>
      <c r="Q21" s="60">
        <f t="shared" si="1"/>
        <v>0</v>
      </c>
      <c r="R21" s="60">
        <f t="shared" si="1"/>
        <v>0</v>
      </c>
      <c r="S21" s="60">
        <f t="shared" si="1"/>
        <v>0</v>
      </c>
      <c r="T21" s="60">
        <f t="shared" si="1"/>
        <v>0</v>
      </c>
      <c r="U21" s="60">
        <f t="shared" si="1"/>
        <v>0</v>
      </c>
      <c r="V21" s="60">
        <f t="shared" si="1"/>
        <v>0</v>
      </c>
      <c r="W21" s="60">
        <f t="shared" si="1"/>
        <v>0</v>
      </c>
      <c r="X21" s="60">
        <f t="shared" si="1"/>
        <v>0</v>
      </c>
      <c r="Y21" s="60">
        <f t="shared" si="1"/>
        <v>0</v>
      </c>
      <c r="Z21" s="60">
        <f t="shared" si="1"/>
        <v>0</v>
      </c>
      <c r="AA21" s="60">
        <f>SUM(AA20)</f>
        <v>0</v>
      </c>
      <c r="AB21" s="60">
        <f>SUM(AB20)</f>
        <v>0</v>
      </c>
      <c r="AC21" s="60">
        <f>SUM(AC20)</f>
        <v>0</v>
      </c>
      <c r="AD21" s="60">
        <f t="shared" si="1"/>
        <v>0</v>
      </c>
      <c r="AE21" s="60">
        <f t="shared" si="1"/>
        <v>0</v>
      </c>
      <c r="AF21" s="60">
        <f t="shared" si="1"/>
        <v>0</v>
      </c>
      <c r="AG21" s="60">
        <f t="shared" si="1"/>
        <v>0</v>
      </c>
      <c r="AH21" s="60">
        <f t="shared" si="1"/>
        <v>0</v>
      </c>
      <c r="AI21" s="35"/>
      <c r="AJ21" s="3"/>
      <c r="AK21" s="3"/>
    </row>
    <row r="22" spans="1:37" ht="12" customHeight="1">
      <c r="A22" s="191" t="s">
        <v>55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3"/>
      <c r="AI22" s="3"/>
      <c r="AJ22" s="3"/>
      <c r="AK22" s="3"/>
    </row>
    <row r="23" spans="1:37" ht="99" customHeight="1" hidden="1">
      <c r="A23" s="157"/>
      <c r="B23" s="111"/>
      <c r="C23" s="43"/>
      <c r="D23" s="43"/>
      <c r="E23" s="43"/>
      <c r="F23" s="43"/>
      <c r="G23" s="43"/>
      <c r="H23" s="111"/>
      <c r="I23" s="81"/>
      <c r="J23" s="43"/>
      <c r="K23" s="43"/>
      <c r="L23" s="43"/>
      <c r="M23" s="43"/>
      <c r="N23" s="43"/>
      <c r="O23" s="80"/>
      <c r="P23" s="80"/>
      <c r="Q23" s="55"/>
      <c r="R23" s="55"/>
      <c r="S23" s="43"/>
      <c r="T23" s="80"/>
      <c r="U23" s="80"/>
      <c r="V23" s="59"/>
      <c r="W23" s="59"/>
      <c r="X23" s="59"/>
      <c r="Y23" s="59"/>
      <c r="Z23" s="80"/>
      <c r="AA23" s="43"/>
      <c r="AB23" s="80"/>
      <c r="AC23" s="80"/>
      <c r="AD23" s="59"/>
      <c r="AE23" s="59"/>
      <c r="AF23" s="59"/>
      <c r="AG23" s="59"/>
      <c r="AH23" s="59"/>
      <c r="AI23" s="3"/>
      <c r="AJ23" s="3"/>
      <c r="AK23" s="3"/>
    </row>
    <row r="24" spans="1:37" ht="103.5" customHeight="1" hidden="1">
      <c r="A24" s="158"/>
      <c r="B24" s="111"/>
      <c r="C24" s="43"/>
      <c r="D24" s="43"/>
      <c r="E24" s="43"/>
      <c r="F24" s="43"/>
      <c r="G24" s="43"/>
      <c r="H24" s="111"/>
      <c r="I24" s="81"/>
      <c r="J24" s="43"/>
      <c r="K24" s="79"/>
      <c r="L24" s="43"/>
      <c r="M24" s="79"/>
      <c r="N24" s="79"/>
      <c r="O24" s="80"/>
      <c r="P24" s="80"/>
      <c r="Q24" s="80"/>
      <c r="R24" s="80"/>
      <c r="S24" s="80"/>
      <c r="T24" s="80"/>
      <c r="U24" s="80"/>
      <c r="V24" s="59"/>
      <c r="W24" s="59"/>
      <c r="X24" s="59"/>
      <c r="Y24" s="59"/>
      <c r="Z24" s="80"/>
      <c r="AA24" s="79"/>
      <c r="AB24" s="80"/>
      <c r="AC24" s="80"/>
      <c r="AD24" s="59"/>
      <c r="AE24" s="59"/>
      <c r="AF24" s="59"/>
      <c r="AG24" s="59"/>
      <c r="AH24" s="59"/>
      <c r="AI24" s="3"/>
      <c r="AJ24" s="3"/>
      <c r="AK24" s="3"/>
    </row>
    <row r="25" spans="1:37" ht="102" customHeight="1">
      <c r="A25" s="159">
        <v>1</v>
      </c>
      <c r="B25" s="112" t="s">
        <v>70</v>
      </c>
      <c r="C25" s="95" t="s">
        <v>72</v>
      </c>
      <c r="D25" s="95" t="s">
        <v>69</v>
      </c>
      <c r="E25" s="95" t="s">
        <v>71</v>
      </c>
      <c r="F25" s="95" t="s">
        <v>61</v>
      </c>
      <c r="G25" s="95" t="s">
        <v>60</v>
      </c>
      <c r="H25" s="112" t="s">
        <v>70</v>
      </c>
      <c r="I25" s="96">
        <v>42930</v>
      </c>
      <c r="J25" s="95" t="s">
        <v>83</v>
      </c>
      <c r="K25" s="95">
        <v>13392000</v>
      </c>
      <c r="L25" s="95" t="s">
        <v>62</v>
      </c>
      <c r="M25" s="97" t="s">
        <v>41</v>
      </c>
      <c r="N25" s="95">
        <v>2232000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9">
        <v>0</v>
      </c>
      <c r="W25" s="99">
        <v>0</v>
      </c>
      <c r="X25" s="99">
        <v>0</v>
      </c>
      <c r="Y25" s="99">
        <v>0</v>
      </c>
      <c r="Z25" s="98">
        <v>0</v>
      </c>
      <c r="AA25" s="95">
        <v>0</v>
      </c>
      <c r="AB25" s="98">
        <v>0</v>
      </c>
      <c r="AC25" s="98">
        <v>0</v>
      </c>
      <c r="AD25" s="59">
        <f>N25+S25-V25-AA25</f>
        <v>2232000</v>
      </c>
      <c r="AE25" s="59">
        <v>0</v>
      </c>
      <c r="AF25" s="99">
        <f>SUM(AF24)</f>
        <v>0</v>
      </c>
      <c r="AG25" s="99">
        <v>0</v>
      </c>
      <c r="AH25" s="99">
        <v>0</v>
      </c>
      <c r="AI25" s="3"/>
      <c r="AJ25" s="3"/>
      <c r="AK25" s="3"/>
    </row>
    <row r="26" spans="1:37" ht="102" customHeight="1">
      <c r="A26" s="159">
        <v>2</v>
      </c>
      <c r="B26" s="112" t="s">
        <v>73</v>
      </c>
      <c r="C26" s="95" t="s">
        <v>74</v>
      </c>
      <c r="D26" s="95" t="s">
        <v>75</v>
      </c>
      <c r="E26" s="95" t="s">
        <v>76</v>
      </c>
      <c r="F26" s="95" t="s">
        <v>61</v>
      </c>
      <c r="G26" s="95" t="s">
        <v>60</v>
      </c>
      <c r="H26" s="112" t="s">
        <v>73</v>
      </c>
      <c r="I26" s="96">
        <v>42964</v>
      </c>
      <c r="J26" s="95" t="s">
        <v>83</v>
      </c>
      <c r="K26" s="95">
        <v>3707000</v>
      </c>
      <c r="L26" s="95" t="s">
        <v>62</v>
      </c>
      <c r="M26" s="97" t="s">
        <v>41</v>
      </c>
      <c r="N26" s="95">
        <v>817000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9">
        <v>0</v>
      </c>
      <c r="W26" s="99">
        <v>0</v>
      </c>
      <c r="X26" s="99">
        <v>0</v>
      </c>
      <c r="Y26" s="99">
        <v>0</v>
      </c>
      <c r="Z26" s="98">
        <v>0</v>
      </c>
      <c r="AA26" s="95">
        <v>0</v>
      </c>
      <c r="AB26" s="98">
        <v>0</v>
      </c>
      <c r="AC26" s="98">
        <v>0</v>
      </c>
      <c r="AD26" s="59">
        <f>N26+S26-V26-AA26</f>
        <v>817000</v>
      </c>
      <c r="AE26" s="59">
        <v>0</v>
      </c>
      <c r="AF26" s="99">
        <f>SUM(AF25)</f>
        <v>0</v>
      </c>
      <c r="AG26" s="99">
        <v>0</v>
      </c>
      <c r="AH26" s="99">
        <v>0</v>
      </c>
      <c r="AI26" s="3"/>
      <c r="AJ26" s="3"/>
      <c r="AK26" s="3"/>
    </row>
    <row r="27" spans="1:37" ht="102" customHeight="1">
      <c r="A27" s="159">
        <v>3</v>
      </c>
      <c r="B27" s="112" t="s">
        <v>78</v>
      </c>
      <c r="C27" s="95" t="s">
        <v>79</v>
      </c>
      <c r="D27" s="95" t="s">
        <v>80</v>
      </c>
      <c r="E27" s="95" t="s">
        <v>81</v>
      </c>
      <c r="F27" s="95" t="s">
        <v>61</v>
      </c>
      <c r="G27" s="95" t="s">
        <v>60</v>
      </c>
      <c r="H27" s="112" t="s">
        <v>78</v>
      </c>
      <c r="I27" s="96">
        <v>43080</v>
      </c>
      <c r="J27" s="95"/>
      <c r="K27" s="95">
        <v>1776000</v>
      </c>
      <c r="L27" s="95" t="s">
        <v>62</v>
      </c>
      <c r="M27" s="97" t="s">
        <v>41</v>
      </c>
      <c r="N27" s="95">
        <v>592000</v>
      </c>
      <c r="O27" s="98">
        <v>0</v>
      </c>
      <c r="P27" s="98">
        <v>0</v>
      </c>
      <c r="Q27" s="98">
        <v>0</v>
      </c>
      <c r="R27" s="98">
        <v>0</v>
      </c>
      <c r="S27" s="95">
        <v>0</v>
      </c>
      <c r="T27" s="98">
        <v>0</v>
      </c>
      <c r="U27" s="98">
        <v>0</v>
      </c>
      <c r="V27" s="99">
        <v>0</v>
      </c>
      <c r="W27" s="99">
        <v>0</v>
      </c>
      <c r="X27" s="99">
        <v>0</v>
      </c>
      <c r="Y27" s="99">
        <v>0</v>
      </c>
      <c r="Z27" s="98">
        <v>0</v>
      </c>
      <c r="AA27" s="95">
        <v>0</v>
      </c>
      <c r="AB27" s="98">
        <v>0</v>
      </c>
      <c r="AC27" s="98">
        <v>0</v>
      </c>
      <c r="AD27" s="99">
        <f>N27+S27-V27-AA27</f>
        <v>592000</v>
      </c>
      <c r="AE27" s="59">
        <v>0</v>
      </c>
      <c r="AF27" s="99">
        <f>SUM(AF26)</f>
        <v>0</v>
      </c>
      <c r="AG27" s="99">
        <v>0</v>
      </c>
      <c r="AH27" s="99">
        <v>0</v>
      </c>
      <c r="AI27" s="3"/>
      <c r="AJ27" s="3"/>
      <c r="AK27" s="3"/>
    </row>
    <row r="28" spans="1:37" ht="102" customHeight="1">
      <c r="A28" s="159">
        <v>4</v>
      </c>
      <c r="B28" s="112" t="s">
        <v>86</v>
      </c>
      <c r="C28" s="95" t="s">
        <v>85</v>
      </c>
      <c r="D28" s="95" t="s">
        <v>84</v>
      </c>
      <c r="E28" s="95" t="s">
        <v>92</v>
      </c>
      <c r="F28" s="95" t="s">
        <v>61</v>
      </c>
      <c r="G28" s="95" t="s">
        <v>60</v>
      </c>
      <c r="H28" s="112" t="s">
        <v>86</v>
      </c>
      <c r="I28" s="124" t="s">
        <v>94</v>
      </c>
      <c r="J28" s="95"/>
      <c r="K28" s="95">
        <v>7807000</v>
      </c>
      <c r="L28" s="95" t="s">
        <v>87</v>
      </c>
      <c r="M28" s="97" t="s">
        <v>41</v>
      </c>
      <c r="N28" s="95">
        <v>4557000</v>
      </c>
      <c r="O28" s="98">
        <v>0</v>
      </c>
      <c r="P28" s="98">
        <v>0</v>
      </c>
      <c r="Q28" s="98">
        <v>0</v>
      </c>
      <c r="R28" s="98">
        <v>0</v>
      </c>
      <c r="S28" s="95">
        <v>0</v>
      </c>
      <c r="T28" s="98">
        <v>0</v>
      </c>
      <c r="U28" s="98">
        <v>0</v>
      </c>
      <c r="V28" s="99">
        <v>0</v>
      </c>
      <c r="W28" s="99">
        <v>0</v>
      </c>
      <c r="X28" s="99">
        <v>0</v>
      </c>
      <c r="Y28" s="99">
        <v>0</v>
      </c>
      <c r="Z28" s="98">
        <v>0</v>
      </c>
      <c r="AA28" s="95">
        <v>0</v>
      </c>
      <c r="AB28" s="98">
        <v>0</v>
      </c>
      <c r="AC28" s="98">
        <v>0</v>
      </c>
      <c r="AD28" s="59">
        <v>4557000</v>
      </c>
      <c r="AE28" s="59">
        <v>0</v>
      </c>
      <c r="AF28" s="99">
        <v>0</v>
      </c>
      <c r="AG28" s="99">
        <v>0</v>
      </c>
      <c r="AH28" s="99">
        <v>0</v>
      </c>
      <c r="AI28" s="3"/>
      <c r="AJ28" s="3"/>
      <c r="AK28" s="3"/>
    </row>
    <row r="29" spans="1:37" ht="102" customHeight="1">
      <c r="A29" s="159">
        <v>5</v>
      </c>
      <c r="B29" s="112" t="s">
        <v>88</v>
      </c>
      <c r="C29" s="95" t="s">
        <v>91</v>
      </c>
      <c r="D29" s="95" t="s">
        <v>89</v>
      </c>
      <c r="E29" s="95" t="s">
        <v>90</v>
      </c>
      <c r="F29" s="95" t="s">
        <v>61</v>
      </c>
      <c r="G29" s="95" t="s">
        <v>60</v>
      </c>
      <c r="H29" s="112" t="s">
        <v>88</v>
      </c>
      <c r="I29" s="124" t="s">
        <v>93</v>
      </c>
      <c r="J29" s="95"/>
      <c r="K29" s="95">
        <v>2757368</v>
      </c>
      <c r="L29" s="95" t="s">
        <v>87</v>
      </c>
      <c r="M29" s="97" t="s">
        <v>41</v>
      </c>
      <c r="N29" s="95">
        <v>1837368</v>
      </c>
      <c r="O29" s="98">
        <v>0</v>
      </c>
      <c r="P29" s="98">
        <v>0</v>
      </c>
      <c r="Q29" s="98">
        <v>0</v>
      </c>
      <c r="R29" s="98">
        <v>0</v>
      </c>
      <c r="S29" s="95">
        <v>0</v>
      </c>
      <c r="T29" s="98">
        <v>0</v>
      </c>
      <c r="U29" s="98">
        <v>0</v>
      </c>
      <c r="V29" s="99">
        <v>0</v>
      </c>
      <c r="W29" s="99">
        <v>0</v>
      </c>
      <c r="X29" s="99">
        <v>0</v>
      </c>
      <c r="Y29" s="99">
        <v>0</v>
      </c>
      <c r="Z29" s="98">
        <v>0</v>
      </c>
      <c r="AA29" s="95">
        <v>0</v>
      </c>
      <c r="AB29" s="98">
        <v>0</v>
      </c>
      <c r="AC29" s="98">
        <v>0</v>
      </c>
      <c r="AD29" s="59">
        <f>N29+S29-V29-Y29-AA29</f>
        <v>1837368</v>
      </c>
      <c r="AE29" s="59">
        <v>0</v>
      </c>
      <c r="AF29" s="99">
        <v>0</v>
      </c>
      <c r="AG29" s="99">
        <v>0</v>
      </c>
      <c r="AH29" s="99">
        <v>0</v>
      </c>
      <c r="AI29" s="3"/>
      <c r="AJ29" s="3"/>
      <c r="AK29" s="3"/>
    </row>
    <row r="30" spans="1:37" ht="102" customHeight="1">
      <c r="A30" s="159">
        <v>6</v>
      </c>
      <c r="B30" s="124">
        <v>42612</v>
      </c>
      <c r="C30" s="95" t="s">
        <v>99</v>
      </c>
      <c r="D30" s="95" t="s">
        <v>106</v>
      </c>
      <c r="E30" s="95" t="s">
        <v>107</v>
      </c>
      <c r="F30" s="95" t="s">
        <v>61</v>
      </c>
      <c r="G30" s="95" t="s">
        <v>60</v>
      </c>
      <c r="H30" s="124">
        <v>42612</v>
      </c>
      <c r="I30" s="124">
        <v>43706</v>
      </c>
      <c r="J30" s="95"/>
      <c r="K30" s="95">
        <v>19524000</v>
      </c>
      <c r="L30" s="95" t="s">
        <v>108</v>
      </c>
      <c r="M30" s="97" t="s">
        <v>41</v>
      </c>
      <c r="N30" s="97">
        <v>19524000</v>
      </c>
      <c r="O30" s="98">
        <v>0</v>
      </c>
      <c r="P30" s="98">
        <v>0</v>
      </c>
      <c r="Q30" s="98">
        <v>0</v>
      </c>
      <c r="R30" s="98">
        <v>0</v>
      </c>
      <c r="S30" s="95">
        <v>2170000</v>
      </c>
      <c r="T30" s="98">
        <v>1274.36</v>
      </c>
      <c r="U30" s="98">
        <v>19530</v>
      </c>
      <c r="V30" s="99">
        <v>2170000</v>
      </c>
      <c r="W30" s="99">
        <v>0</v>
      </c>
      <c r="X30" s="99">
        <v>0</v>
      </c>
      <c r="Y30" s="99">
        <v>2170000</v>
      </c>
      <c r="Z30" s="98">
        <v>0</v>
      </c>
      <c r="AA30" s="95">
        <v>0</v>
      </c>
      <c r="AB30" s="98">
        <v>0</v>
      </c>
      <c r="AC30" s="98">
        <v>0</v>
      </c>
      <c r="AD30" s="59">
        <f>N30+S30-V30-Y30-AA30</f>
        <v>17354000</v>
      </c>
      <c r="AE30" s="59">
        <v>1274.36</v>
      </c>
      <c r="AF30" s="99">
        <v>19530</v>
      </c>
      <c r="AG30" s="99">
        <v>0</v>
      </c>
      <c r="AH30" s="99">
        <v>1274.36</v>
      </c>
      <c r="AI30" s="3"/>
      <c r="AJ30" s="3"/>
      <c r="AK30" s="3"/>
    </row>
    <row r="31" spans="1:34" ht="12.75">
      <c r="A31" s="182" t="s">
        <v>10</v>
      </c>
      <c r="B31" s="183"/>
      <c r="C31" s="183"/>
      <c r="D31" s="183"/>
      <c r="E31" s="183"/>
      <c r="F31" s="183"/>
      <c r="G31" s="183"/>
      <c r="H31" s="183"/>
      <c r="I31" s="183"/>
      <c r="J31" s="184"/>
      <c r="K31" s="60">
        <f>SUM(K23:K30)</f>
        <v>48963368</v>
      </c>
      <c r="L31" s="60"/>
      <c r="M31" s="60"/>
      <c r="N31" s="60">
        <f aca="true" t="shared" si="2" ref="N31:AD31">SUM(N23:N30)</f>
        <v>29559368</v>
      </c>
      <c r="O31" s="60">
        <f t="shared" si="2"/>
        <v>0</v>
      </c>
      <c r="P31" s="60">
        <f t="shared" si="2"/>
        <v>0</v>
      </c>
      <c r="Q31" s="60">
        <f t="shared" si="2"/>
        <v>0</v>
      </c>
      <c r="R31" s="60">
        <f t="shared" si="2"/>
        <v>0</v>
      </c>
      <c r="S31" s="60">
        <f t="shared" si="2"/>
        <v>2170000</v>
      </c>
      <c r="T31" s="60">
        <f t="shared" si="2"/>
        <v>1274.36</v>
      </c>
      <c r="U31" s="60">
        <f t="shared" si="2"/>
        <v>19530</v>
      </c>
      <c r="V31" s="60">
        <f t="shared" si="2"/>
        <v>2170000</v>
      </c>
      <c r="W31" s="60">
        <f t="shared" si="2"/>
        <v>0</v>
      </c>
      <c r="X31" s="60">
        <f t="shared" si="2"/>
        <v>0</v>
      </c>
      <c r="Y31" s="60">
        <f t="shared" si="2"/>
        <v>2170000</v>
      </c>
      <c r="Z31" s="60">
        <f t="shared" si="2"/>
        <v>0</v>
      </c>
      <c r="AA31" s="60">
        <f t="shared" si="2"/>
        <v>0</v>
      </c>
      <c r="AB31" s="60">
        <f t="shared" si="2"/>
        <v>0</v>
      </c>
      <c r="AC31" s="60">
        <f t="shared" si="2"/>
        <v>0</v>
      </c>
      <c r="AD31" s="60">
        <f t="shared" si="2"/>
        <v>27389368</v>
      </c>
      <c r="AE31" s="60">
        <f>SUM(AE23:AE30)</f>
        <v>1274.36</v>
      </c>
      <c r="AF31" s="60">
        <f>SUM(AF23:AF30)</f>
        <v>19530</v>
      </c>
      <c r="AG31" s="60">
        <f>SUM(AG23:AG29)</f>
        <v>0</v>
      </c>
      <c r="AH31" s="60">
        <f>SUM(AH23:AH30)</f>
        <v>1274.36</v>
      </c>
    </row>
    <row r="32" spans="1:34" ht="15" customHeight="1">
      <c r="A32" s="185" t="s">
        <v>56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7"/>
    </row>
    <row r="33" spans="1:34" ht="12.75">
      <c r="A33" s="59"/>
      <c r="B33" s="59"/>
      <c r="C33" s="43"/>
      <c r="D33" s="43"/>
      <c r="E33" s="43"/>
      <c r="F33" s="56"/>
      <c r="G33" s="56"/>
      <c r="H33" s="43"/>
      <c r="I33" s="43"/>
      <c r="J33" s="56"/>
      <c r="K33" s="56"/>
      <c r="L33" s="56"/>
      <c r="M33" s="56"/>
      <c r="N33" s="56"/>
      <c r="O33" s="43"/>
      <c r="P33" s="43"/>
      <c r="Q33" s="43"/>
      <c r="R33" s="43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44"/>
      <c r="AE33" s="44"/>
      <c r="AF33" s="44"/>
      <c r="AG33" s="55"/>
      <c r="AH33" s="55"/>
    </row>
    <row r="34" spans="1:34" ht="12.75">
      <c r="A34" s="182" t="s">
        <v>11</v>
      </c>
      <c r="B34" s="183"/>
      <c r="C34" s="183"/>
      <c r="D34" s="183"/>
      <c r="E34" s="183"/>
      <c r="F34" s="183"/>
      <c r="G34" s="183"/>
      <c r="H34" s="183"/>
      <c r="I34" s="183"/>
      <c r="J34" s="184"/>
      <c r="K34" s="45"/>
      <c r="L34" s="45"/>
      <c r="M34" s="45"/>
      <c r="N34" s="57">
        <v>0</v>
      </c>
      <c r="O34" s="45">
        <f aca="true" t="shared" si="3" ref="O34:AH34">SUM(O33:O33)</f>
        <v>0</v>
      </c>
      <c r="P34" s="45">
        <f t="shared" si="3"/>
        <v>0</v>
      </c>
      <c r="Q34" s="45">
        <f t="shared" si="3"/>
        <v>0</v>
      </c>
      <c r="R34" s="45">
        <f t="shared" si="3"/>
        <v>0</v>
      </c>
      <c r="S34" s="45">
        <f t="shared" si="3"/>
        <v>0</v>
      </c>
      <c r="T34" s="45">
        <f t="shared" si="3"/>
        <v>0</v>
      </c>
      <c r="U34" s="45">
        <f t="shared" si="3"/>
        <v>0</v>
      </c>
      <c r="V34" s="45">
        <f t="shared" si="3"/>
        <v>0</v>
      </c>
      <c r="W34" s="45">
        <f t="shared" si="3"/>
        <v>0</v>
      </c>
      <c r="X34" s="45">
        <f t="shared" si="3"/>
        <v>0</v>
      </c>
      <c r="Y34" s="45">
        <f t="shared" si="3"/>
        <v>0</v>
      </c>
      <c r="Z34" s="45">
        <f t="shared" si="3"/>
        <v>0</v>
      </c>
      <c r="AA34" s="45">
        <f>SUM(AA33)</f>
        <v>0</v>
      </c>
      <c r="AB34" s="45">
        <f>SUM(AB33)</f>
        <v>0</v>
      </c>
      <c r="AC34" s="45">
        <f>SUM(AC33)</f>
        <v>0</v>
      </c>
      <c r="AD34" s="45">
        <f t="shared" si="3"/>
        <v>0</v>
      </c>
      <c r="AE34" s="45">
        <f t="shared" si="3"/>
        <v>0</v>
      </c>
      <c r="AF34" s="45">
        <f t="shared" si="3"/>
        <v>0</v>
      </c>
      <c r="AG34" s="45">
        <f t="shared" si="3"/>
        <v>0</v>
      </c>
      <c r="AH34" s="45">
        <f t="shared" si="3"/>
        <v>0</v>
      </c>
    </row>
    <row r="35" spans="1:34" ht="12.75">
      <c r="A35" s="185" t="s">
        <v>57</v>
      </c>
      <c r="B35" s="186"/>
      <c r="C35" s="186"/>
      <c r="D35" s="186"/>
      <c r="E35" s="186"/>
      <c r="F35" s="186"/>
      <c r="G35" s="186"/>
      <c r="H35" s="186"/>
      <c r="I35" s="186"/>
      <c r="J35" s="18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59"/>
      <c r="AB35" s="59"/>
      <c r="AC35" s="59"/>
      <c r="AD35" s="59"/>
      <c r="AE35" s="77"/>
      <c r="AF35" s="77"/>
      <c r="AG35" s="77"/>
      <c r="AH35" s="77"/>
    </row>
    <row r="36" spans="1:34" ht="12.75">
      <c r="A36" s="59"/>
      <c r="B36" s="59"/>
      <c r="C36" s="43"/>
      <c r="D36" s="43"/>
      <c r="E36" s="43"/>
      <c r="F36" s="43"/>
      <c r="G36" s="56"/>
      <c r="H36" s="56"/>
      <c r="I36" s="56"/>
      <c r="J36" s="56"/>
      <c r="K36" s="55"/>
      <c r="L36" s="55"/>
      <c r="M36" s="55"/>
      <c r="N36" s="55"/>
      <c r="O36" s="55"/>
      <c r="P36" s="55"/>
      <c r="Q36" s="55"/>
      <c r="R36" s="55"/>
      <c r="S36" s="55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44"/>
      <c r="AE36" s="44"/>
      <c r="AF36" s="44"/>
      <c r="AG36" s="58"/>
      <c r="AH36" s="58"/>
    </row>
    <row r="37" spans="1:34" ht="12.75">
      <c r="A37" s="185" t="s">
        <v>12</v>
      </c>
      <c r="B37" s="186"/>
      <c r="C37" s="186"/>
      <c r="D37" s="186"/>
      <c r="E37" s="186"/>
      <c r="F37" s="186"/>
      <c r="G37" s="186"/>
      <c r="H37" s="186"/>
      <c r="I37" s="186"/>
      <c r="J37" s="187"/>
      <c r="K37" s="59"/>
      <c r="L37" s="59"/>
      <c r="M37" s="59"/>
      <c r="N37" s="59">
        <f aca="true" t="shared" si="4" ref="N37:AH37">SUM(N36)</f>
        <v>0</v>
      </c>
      <c r="O37" s="59">
        <f t="shared" si="4"/>
        <v>0</v>
      </c>
      <c r="P37" s="59">
        <f t="shared" si="4"/>
        <v>0</v>
      </c>
      <c r="Q37" s="59">
        <f t="shared" si="4"/>
        <v>0</v>
      </c>
      <c r="R37" s="59">
        <f t="shared" si="4"/>
        <v>0</v>
      </c>
      <c r="S37" s="59">
        <f t="shared" si="4"/>
        <v>0</v>
      </c>
      <c r="T37" s="59">
        <f t="shared" si="4"/>
        <v>0</v>
      </c>
      <c r="U37" s="59">
        <f t="shared" si="4"/>
        <v>0</v>
      </c>
      <c r="V37" s="59">
        <f t="shared" si="4"/>
        <v>0</v>
      </c>
      <c r="W37" s="59">
        <f t="shared" si="4"/>
        <v>0</v>
      </c>
      <c r="X37" s="59">
        <f t="shared" si="4"/>
        <v>0</v>
      </c>
      <c r="Y37" s="59">
        <f t="shared" si="4"/>
        <v>0</v>
      </c>
      <c r="Z37" s="59">
        <f t="shared" si="4"/>
        <v>0</v>
      </c>
      <c r="AA37" s="45">
        <f>SUM(AA36)</f>
        <v>0</v>
      </c>
      <c r="AB37" s="45">
        <f>SUM(AB36)</f>
        <v>0</v>
      </c>
      <c r="AC37" s="45">
        <f>SUM(AC36)</f>
        <v>0</v>
      </c>
      <c r="AD37" s="59">
        <f t="shared" si="4"/>
        <v>0</v>
      </c>
      <c r="AE37" s="59">
        <f t="shared" si="4"/>
        <v>0</v>
      </c>
      <c r="AF37" s="59">
        <f t="shared" si="4"/>
        <v>0</v>
      </c>
      <c r="AG37" s="59">
        <f t="shared" si="4"/>
        <v>0</v>
      </c>
      <c r="AH37" s="59">
        <f t="shared" si="4"/>
        <v>0</v>
      </c>
    </row>
    <row r="38" spans="1:34" ht="12.75">
      <c r="A38" s="185" t="s">
        <v>13</v>
      </c>
      <c r="B38" s="186"/>
      <c r="C38" s="186"/>
      <c r="D38" s="186"/>
      <c r="E38" s="186"/>
      <c r="F38" s="186"/>
      <c r="G38" s="187"/>
      <c r="H38" s="78"/>
      <c r="I38" s="78"/>
      <c r="J38" s="78"/>
      <c r="K38" s="60">
        <f>K31</f>
        <v>48963368</v>
      </c>
      <c r="L38" s="78"/>
      <c r="M38" s="78"/>
      <c r="N38" s="60">
        <f>SUM(N37,N34,N31,N21)</f>
        <v>29559368</v>
      </c>
      <c r="O38" s="58">
        <f>SUM(O31)</f>
        <v>0</v>
      </c>
      <c r="P38" s="55">
        <v>0</v>
      </c>
      <c r="Q38" s="60">
        <f>SUM(Q37,Q34,Q31,Q21)</f>
        <v>0</v>
      </c>
      <c r="R38" s="58">
        <f>SUM(R31)</f>
        <v>0</v>
      </c>
      <c r="S38" s="60">
        <f aca="true" t="shared" si="5" ref="S38:AH38">SUM(S37,S34,S31,S21)</f>
        <v>2170000</v>
      </c>
      <c r="T38" s="60">
        <f t="shared" si="5"/>
        <v>1274.36</v>
      </c>
      <c r="U38" s="60">
        <f t="shared" si="5"/>
        <v>19530</v>
      </c>
      <c r="V38" s="60">
        <f t="shared" si="5"/>
        <v>2170000</v>
      </c>
      <c r="W38" s="60">
        <f t="shared" si="5"/>
        <v>0</v>
      </c>
      <c r="X38" s="60">
        <f t="shared" si="5"/>
        <v>0</v>
      </c>
      <c r="Y38" s="60">
        <f t="shared" si="5"/>
        <v>2170000</v>
      </c>
      <c r="Z38" s="60">
        <f t="shared" si="5"/>
        <v>0</v>
      </c>
      <c r="AA38" s="60">
        <f t="shared" si="5"/>
        <v>0</v>
      </c>
      <c r="AB38" s="60">
        <f t="shared" si="5"/>
        <v>0</v>
      </c>
      <c r="AC38" s="60">
        <f t="shared" si="5"/>
        <v>0</v>
      </c>
      <c r="AD38" s="60">
        <f t="shared" si="5"/>
        <v>27389368</v>
      </c>
      <c r="AE38" s="60">
        <f t="shared" si="5"/>
        <v>1274.36</v>
      </c>
      <c r="AF38" s="60">
        <f t="shared" si="5"/>
        <v>19530</v>
      </c>
      <c r="AG38" s="60">
        <f t="shared" si="5"/>
        <v>0</v>
      </c>
      <c r="AH38" s="60">
        <f t="shared" si="5"/>
        <v>1274.36</v>
      </c>
    </row>
    <row r="39" spans="1:34" ht="12.75">
      <c r="A39" s="113"/>
      <c r="B39" s="11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</row>
    <row r="40" spans="1:34" ht="12.75" customHeight="1">
      <c r="A40" s="113"/>
      <c r="B40" s="11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115"/>
      <c r="O40" s="115"/>
      <c r="P40" s="116"/>
      <c r="Q40" s="116"/>
      <c r="R40" s="116"/>
      <c r="S40" s="113"/>
      <c r="T40" s="113"/>
      <c r="U40" s="113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</row>
    <row r="41" spans="1:34" ht="12.75" customHeight="1">
      <c r="A41" s="113"/>
      <c r="B41" s="113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</row>
    <row r="42" spans="1:34" ht="15">
      <c r="A42" s="113"/>
      <c r="B42" s="113"/>
      <c r="C42" s="160"/>
      <c r="D42" s="119"/>
      <c r="E42" s="120"/>
      <c r="F42" s="121"/>
      <c r="G42" s="121"/>
      <c r="H42" s="126"/>
      <c r="I42" s="121"/>
      <c r="J42" s="121"/>
      <c r="K42" s="121" t="s">
        <v>96</v>
      </c>
      <c r="L42" s="121"/>
      <c r="M42" s="123"/>
      <c r="N42" s="123"/>
      <c r="O42" s="122"/>
      <c r="P42" s="126"/>
      <c r="Q42" s="127" t="s">
        <v>109</v>
      </c>
      <c r="R42" s="161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</row>
    <row r="43" spans="1:34" ht="12.75">
      <c r="A43" s="113"/>
      <c r="B43" s="113"/>
      <c r="C43" s="113"/>
      <c r="D43" s="162"/>
      <c r="E43" s="162"/>
      <c r="F43" s="162"/>
      <c r="G43" s="162"/>
      <c r="H43" s="162"/>
      <c r="I43" s="162"/>
      <c r="J43" s="162"/>
      <c r="K43" s="162"/>
      <c r="L43" s="162"/>
      <c r="M43" s="113"/>
      <c r="N43" s="113"/>
      <c r="O43" s="162"/>
      <c r="P43" s="162"/>
      <c r="Q43" s="162"/>
      <c r="R43" s="162"/>
      <c r="S43" s="162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</row>
    <row r="44" spans="1:34" ht="12.7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</row>
  </sheetData>
  <sheetProtection/>
  <mergeCells count="43">
    <mergeCell ref="A31:J31"/>
    <mergeCell ref="A32:AH32"/>
    <mergeCell ref="A35:J35"/>
    <mergeCell ref="A37:J37"/>
    <mergeCell ref="A38:G38"/>
    <mergeCell ref="C40:M40"/>
    <mergeCell ref="A34:J34"/>
    <mergeCell ref="AA2:AG2"/>
    <mergeCell ref="G3:Q3"/>
    <mergeCell ref="J4:R4"/>
    <mergeCell ref="J5:N5"/>
    <mergeCell ref="C8:U8"/>
    <mergeCell ref="AC3:AH8"/>
    <mergeCell ref="A14:A17"/>
    <mergeCell ref="B14:B17"/>
    <mergeCell ref="C14:C17"/>
    <mergeCell ref="D14:D17"/>
    <mergeCell ref="K14:K17"/>
    <mergeCell ref="N14:R15"/>
    <mergeCell ref="L14:L17"/>
    <mergeCell ref="F14:F17"/>
    <mergeCell ref="H14:H17"/>
    <mergeCell ref="I14:J16"/>
    <mergeCell ref="AA14:AC16"/>
    <mergeCell ref="M14:M17"/>
    <mergeCell ref="C9:U9"/>
    <mergeCell ref="C10:N10"/>
    <mergeCell ref="C11:U11"/>
    <mergeCell ref="K12:L12"/>
    <mergeCell ref="E14:E17"/>
    <mergeCell ref="S14:U16"/>
    <mergeCell ref="V14:Z15"/>
    <mergeCell ref="G14:G17"/>
    <mergeCell ref="A19:AH19"/>
    <mergeCell ref="A21:C21"/>
    <mergeCell ref="A22:AH22"/>
    <mergeCell ref="AD14:AH15"/>
    <mergeCell ref="N16:P16"/>
    <mergeCell ref="Q16:R16"/>
    <mergeCell ref="V16:X16"/>
    <mergeCell ref="Y16:Z16"/>
    <mergeCell ref="AD16:AF16"/>
    <mergeCell ref="AG16:AH16"/>
  </mergeCells>
  <printOptions/>
  <pageMargins left="0" right="0" top="0" bottom="0" header="0.31496062992125984" footer="0.3149606299212598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J18" sqref="I18:J18"/>
    </sheetView>
  </sheetViews>
  <sheetFormatPr defaultColWidth="9.00390625" defaultRowHeight="12.75"/>
  <cols>
    <col min="1" max="1" width="13.00390625" style="0" customWidth="1"/>
    <col min="2" max="2" width="24.375" style="0" customWidth="1"/>
    <col min="3" max="3" width="9.375" style="0" customWidth="1"/>
    <col min="4" max="4" width="8.375" style="0" customWidth="1"/>
    <col min="5" max="5" width="7.25390625" style="0" customWidth="1"/>
    <col min="6" max="6" width="7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75390625" style="0" customWidth="1"/>
    <col min="13" max="13" width="10.625" style="0" customWidth="1"/>
    <col min="14" max="14" width="13.25390625" style="0" customWidth="1"/>
    <col min="15" max="15" width="11.625" style="0" customWidth="1"/>
    <col min="16" max="16" width="10.125" style="0" hidden="1" customWidth="1"/>
    <col min="17" max="17" width="0.2421875" style="0" hidden="1" customWidth="1"/>
    <col min="18" max="18" width="11.625" style="0" customWidth="1"/>
    <col min="19" max="19" width="12.875" style="0" customWidth="1"/>
    <col min="20" max="20" width="0.12890625" style="0" hidden="1" customWidth="1"/>
    <col min="21" max="21" width="12.125" style="0" bestFit="1" customWidth="1"/>
    <col min="22" max="22" width="10.625" style="0" bestFit="1" customWidth="1"/>
  </cols>
  <sheetData>
    <row r="1" spans="19:22" ht="12.75">
      <c r="S1" s="30" t="s">
        <v>14</v>
      </c>
      <c r="T1" s="30"/>
      <c r="V1" s="1"/>
    </row>
    <row r="2" spans="15:22" ht="54" customHeight="1">
      <c r="O2" s="254" t="s">
        <v>100</v>
      </c>
      <c r="P2" s="255"/>
      <c r="Q2" s="255"/>
      <c r="R2" s="255"/>
      <c r="S2" s="255"/>
      <c r="T2" s="255"/>
      <c r="U2" s="255"/>
      <c r="V2" s="1"/>
    </row>
    <row r="3" spans="12:13" ht="12.75" hidden="1">
      <c r="L3" s="2"/>
      <c r="M3" s="2"/>
    </row>
    <row r="4" spans="3:16" ht="4.5" customHeight="1" hidden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"/>
      <c r="O4" s="2"/>
      <c r="P4" s="2"/>
    </row>
    <row r="5" spans="3:16" ht="12.75">
      <c r="C5" s="6"/>
      <c r="D5" s="6" t="s">
        <v>43</v>
      </c>
      <c r="E5" s="6"/>
      <c r="F5" s="6"/>
      <c r="G5" s="6"/>
      <c r="H5" s="6"/>
      <c r="I5" s="6"/>
      <c r="J5" s="6"/>
      <c r="K5" s="6"/>
      <c r="L5" s="6"/>
      <c r="M5" s="4"/>
      <c r="N5" s="4"/>
      <c r="O5" s="4"/>
      <c r="P5" s="4"/>
    </row>
    <row r="6" spans="3:21" ht="12" customHeight="1">
      <c r="C6" s="262" t="s">
        <v>105</v>
      </c>
      <c r="D6" s="262"/>
      <c r="E6" s="262"/>
      <c r="F6" s="262"/>
      <c r="G6" s="262"/>
      <c r="H6" s="262"/>
      <c r="I6" s="263"/>
      <c r="J6" s="263"/>
      <c r="K6" s="263"/>
      <c r="L6" s="263"/>
      <c r="M6" s="4"/>
      <c r="N6" s="4"/>
      <c r="U6" t="s">
        <v>101</v>
      </c>
    </row>
    <row r="7" spans="3:14" ht="12.75" hidden="1">
      <c r="C7" s="7"/>
      <c r="D7" s="7"/>
      <c r="E7" s="7"/>
      <c r="F7" s="7"/>
      <c r="G7" s="7"/>
      <c r="H7" s="7"/>
      <c r="I7" s="8"/>
      <c r="J7" s="8"/>
      <c r="K7" s="8"/>
      <c r="L7" s="8"/>
      <c r="M7" s="4"/>
      <c r="N7" s="4"/>
    </row>
    <row r="8" spans="3:14" ht="16.5" customHeight="1" hidden="1">
      <c r="C8" s="7"/>
      <c r="D8" s="7"/>
      <c r="E8" s="7"/>
      <c r="F8" s="7"/>
      <c r="G8" s="7"/>
      <c r="H8" s="7"/>
      <c r="I8" s="8"/>
      <c r="J8" s="8"/>
      <c r="K8" s="8"/>
      <c r="L8" s="8"/>
      <c r="M8" s="4"/>
      <c r="N8" s="4"/>
    </row>
    <row r="9" spans="3:14" ht="29.25" customHeight="1" hidden="1">
      <c r="C9" s="7"/>
      <c r="D9" s="7"/>
      <c r="E9" s="7"/>
      <c r="F9" s="7"/>
      <c r="G9" s="7"/>
      <c r="H9" s="7"/>
      <c r="I9" s="8"/>
      <c r="J9" s="8"/>
      <c r="K9" s="8"/>
      <c r="L9" s="8"/>
      <c r="M9" s="4"/>
      <c r="N9" s="4"/>
    </row>
    <row r="10" spans="3:14" ht="23.25" customHeight="1" hidden="1">
      <c r="C10" s="7"/>
      <c r="D10" s="7"/>
      <c r="E10" s="7"/>
      <c r="F10" s="7"/>
      <c r="G10" s="7"/>
      <c r="H10" s="7"/>
      <c r="I10" s="8"/>
      <c r="J10" s="8"/>
      <c r="K10" s="8"/>
      <c r="L10" s="8"/>
      <c r="M10" s="4"/>
      <c r="N10" s="4"/>
    </row>
    <row r="11" spans="3:21" ht="3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U11" s="9"/>
    </row>
    <row r="12" spans="1:21" ht="22.5" customHeight="1">
      <c r="A12" s="250" t="s">
        <v>15</v>
      </c>
      <c r="B12" s="252" t="s">
        <v>16</v>
      </c>
      <c r="C12" s="256" t="s">
        <v>104</v>
      </c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8" t="s">
        <v>102</v>
      </c>
      <c r="P12" s="249" t="s">
        <v>65</v>
      </c>
      <c r="Q12" s="249" t="s">
        <v>66</v>
      </c>
      <c r="R12" s="261" t="s">
        <v>103</v>
      </c>
      <c r="S12" s="269">
        <v>2019</v>
      </c>
      <c r="T12" s="101"/>
      <c r="U12" s="264" t="s">
        <v>17</v>
      </c>
    </row>
    <row r="13" spans="1:21" ht="30" customHeight="1">
      <c r="A13" s="251"/>
      <c r="B13" s="253"/>
      <c r="C13" s="11" t="s">
        <v>18</v>
      </c>
      <c r="D13" s="11" t="s">
        <v>19</v>
      </c>
      <c r="E13" s="11" t="s">
        <v>20</v>
      </c>
      <c r="F13" s="12" t="s">
        <v>21</v>
      </c>
      <c r="G13" s="12" t="s">
        <v>22</v>
      </c>
      <c r="H13" s="11" t="s">
        <v>23</v>
      </c>
      <c r="I13" s="12" t="s">
        <v>24</v>
      </c>
      <c r="J13" s="12" t="s">
        <v>25</v>
      </c>
      <c r="K13" s="11" t="s">
        <v>26</v>
      </c>
      <c r="L13" s="13" t="s">
        <v>27</v>
      </c>
      <c r="M13" s="12" t="s">
        <v>28</v>
      </c>
      <c r="N13" s="100" t="s">
        <v>82</v>
      </c>
      <c r="O13" s="259"/>
      <c r="P13" s="249"/>
      <c r="Q13" s="249"/>
      <c r="R13" s="261"/>
      <c r="S13" s="269"/>
      <c r="T13" s="102">
        <v>2019</v>
      </c>
      <c r="U13" s="265"/>
    </row>
    <row r="14" spans="1:21" ht="18.75" customHeight="1">
      <c r="A14" s="266" t="s">
        <v>29</v>
      </c>
      <c r="B14" s="267"/>
      <c r="C14" s="267"/>
      <c r="D14" s="267"/>
      <c r="E14" s="268"/>
      <c r="F14" s="268"/>
      <c r="G14" s="268"/>
      <c r="H14" s="268"/>
      <c r="I14" s="268"/>
      <c r="J14" s="268"/>
      <c r="K14" s="268"/>
      <c r="L14" s="268"/>
      <c r="M14" s="268"/>
      <c r="N14" s="14"/>
      <c r="O14" s="15"/>
      <c r="P14" s="15"/>
      <c r="Q14" s="5"/>
      <c r="R14" s="5"/>
      <c r="S14" s="5"/>
      <c r="T14" s="5"/>
      <c r="U14" s="17"/>
    </row>
    <row r="15" spans="1:22" ht="0.75" customHeight="1">
      <c r="A15" s="128" t="s">
        <v>63</v>
      </c>
      <c r="B15" s="43" t="s">
        <v>67</v>
      </c>
      <c r="C15" s="129">
        <v>0</v>
      </c>
      <c r="D15" s="129">
        <v>0</v>
      </c>
      <c r="E15" s="130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7">
        <v>0</v>
      </c>
      <c r="O15" s="138">
        <f aca="true" t="shared" si="0" ref="O15:O21">N15+M15</f>
        <v>0</v>
      </c>
      <c r="P15" s="138">
        <v>0</v>
      </c>
      <c r="Q15" s="137">
        <v>0</v>
      </c>
      <c r="R15" s="137"/>
      <c r="S15" s="137"/>
      <c r="T15" s="137"/>
      <c r="U15" s="139">
        <f>SUM(O15:S15)</f>
        <v>0</v>
      </c>
      <c r="V15" s="36"/>
    </row>
    <row r="16" spans="1:22" ht="39.75" customHeight="1" hidden="1">
      <c r="A16" s="128" t="s">
        <v>64</v>
      </c>
      <c r="B16" s="43" t="s">
        <v>68</v>
      </c>
      <c r="C16" s="129">
        <v>0</v>
      </c>
      <c r="D16" s="129">
        <v>0</v>
      </c>
      <c r="E16" s="130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7">
        <v>0</v>
      </c>
      <c r="O16" s="138">
        <f t="shared" si="0"/>
        <v>0</v>
      </c>
      <c r="P16" s="138">
        <v>0</v>
      </c>
      <c r="Q16" s="137">
        <v>0</v>
      </c>
      <c r="R16" s="137"/>
      <c r="S16" s="137"/>
      <c r="T16" s="137"/>
      <c r="U16" s="139">
        <f>SUM(O16:S16)</f>
        <v>0</v>
      </c>
      <c r="V16" s="36"/>
    </row>
    <row r="17" spans="1:22" ht="39.75" customHeight="1">
      <c r="A17" s="84" t="s">
        <v>72</v>
      </c>
      <c r="B17" s="85" t="s">
        <v>69</v>
      </c>
      <c r="C17" s="83">
        <v>0</v>
      </c>
      <c r="D17" s="83">
        <v>0</v>
      </c>
      <c r="E17" s="94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140">
        <v>2232000</v>
      </c>
      <c r="O17" s="141">
        <f t="shared" si="0"/>
        <v>2232000</v>
      </c>
      <c r="P17" s="142">
        <v>0</v>
      </c>
      <c r="Q17" s="143">
        <v>0</v>
      </c>
      <c r="R17" s="140">
        <v>0</v>
      </c>
      <c r="S17" s="140"/>
      <c r="T17" s="140"/>
      <c r="U17" s="144">
        <f>SUM(O17:S17)</f>
        <v>2232000</v>
      </c>
      <c r="V17" s="36"/>
    </row>
    <row r="18" spans="1:22" ht="43.5" customHeight="1">
      <c r="A18" s="84" t="s">
        <v>74</v>
      </c>
      <c r="B18" s="85" t="s">
        <v>75</v>
      </c>
      <c r="C18" s="83">
        <v>0</v>
      </c>
      <c r="D18" s="83">
        <v>0</v>
      </c>
      <c r="E18" s="94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140">
        <v>817000</v>
      </c>
      <c r="O18" s="141">
        <f t="shared" si="0"/>
        <v>817000</v>
      </c>
      <c r="P18" s="142">
        <v>0</v>
      </c>
      <c r="Q18" s="143">
        <v>0</v>
      </c>
      <c r="R18" s="140">
        <v>0</v>
      </c>
      <c r="S18" s="140"/>
      <c r="T18" s="140"/>
      <c r="U18" s="144">
        <f>SUM(O18:S18)</f>
        <v>817000</v>
      </c>
      <c r="V18" s="36"/>
    </row>
    <row r="19" spans="1:22" ht="40.5" customHeight="1">
      <c r="A19" s="84" t="s">
        <v>79</v>
      </c>
      <c r="B19" s="85" t="s">
        <v>80</v>
      </c>
      <c r="C19" s="83">
        <v>0</v>
      </c>
      <c r="D19" s="83">
        <v>0</v>
      </c>
      <c r="E19" s="94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140">
        <v>592000</v>
      </c>
      <c r="O19" s="141">
        <f t="shared" si="0"/>
        <v>592000</v>
      </c>
      <c r="P19" s="142">
        <v>0</v>
      </c>
      <c r="Q19" s="143">
        <v>0</v>
      </c>
      <c r="R19" s="140">
        <v>0</v>
      </c>
      <c r="S19" s="140"/>
      <c r="T19" s="140"/>
      <c r="U19" s="144">
        <f>SUM(O19:S19)</f>
        <v>592000</v>
      </c>
      <c r="V19" s="36"/>
    </row>
    <row r="20" spans="1:22" ht="40.5" customHeight="1">
      <c r="A20" s="103" t="s">
        <v>85</v>
      </c>
      <c r="B20" s="104" t="s">
        <v>84</v>
      </c>
      <c r="C20" s="105">
        <v>0</v>
      </c>
      <c r="D20" s="105">
        <v>0</v>
      </c>
      <c r="E20" s="106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45">
        <v>2600000</v>
      </c>
      <c r="O20" s="146">
        <f t="shared" si="0"/>
        <v>2600000</v>
      </c>
      <c r="P20" s="146"/>
      <c r="Q20" s="145"/>
      <c r="R20" s="145">
        <v>1957000</v>
      </c>
      <c r="S20" s="145"/>
      <c r="T20" s="145"/>
      <c r="U20" s="147">
        <f>SUM(O20:T20)</f>
        <v>4557000</v>
      </c>
      <c r="V20" s="36"/>
    </row>
    <row r="21" spans="1:22" ht="40.5" customHeight="1">
      <c r="A21" s="103" t="s">
        <v>91</v>
      </c>
      <c r="B21" s="104" t="s">
        <v>89</v>
      </c>
      <c r="C21" s="105">
        <v>0</v>
      </c>
      <c r="D21" s="105">
        <v>0</v>
      </c>
      <c r="E21" s="106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45">
        <v>920000</v>
      </c>
      <c r="O21" s="146">
        <f t="shared" si="0"/>
        <v>920000</v>
      </c>
      <c r="P21" s="146"/>
      <c r="Q21" s="145"/>
      <c r="R21" s="145">
        <v>917368</v>
      </c>
      <c r="S21" s="145"/>
      <c r="T21" s="145"/>
      <c r="U21" s="147">
        <f>SUM(O21:T21)</f>
        <v>1837368</v>
      </c>
      <c r="V21" s="36"/>
    </row>
    <row r="22" spans="1:22" ht="40.5" customHeight="1">
      <c r="A22" s="132" t="s">
        <v>97</v>
      </c>
      <c r="B22" s="133" t="s">
        <v>98</v>
      </c>
      <c r="C22" s="134">
        <v>2170000</v>
      </c>
      <c r="D22" s="134">
        <v>0</v>
      </c>
      <c r="E22" s="135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48">
        <v>6508000</v>
      </c>
      <c r="O22" s="149">
        <f>N22+M22+C22</f>
        <v>8678000</v>
      </c>
      <c r="P22" s="149"/>
      <c r="Q22" s="148"/>
      <c r="R22" s="148">
        <v>6508000</v>
      </c>
      <c r="S22" s="148">
        <v>4338000</v>
      </c>
      <c r="T22" s="148"/>
      <c r="U22" s="147">
        <f>SUM(O22:T22)</f>
        <v>19524000</v>
      </c>
      <c r="V22" s="36"/>
    </row>
    <row r="23" spans="1:21" ht="18.75" customHeight="1">
      <c r="A23" s="17" t="s">
        <v>30</v>
      </c>
      <c r="B23" s="17"/>
      <c r="C23" s="37">
        <f aca="true" t="shared" si="1" ref="C23:M23">SUM(C15:C20)</f>
        <v>0</v>
      </c>
      <c r="D23" s="37">
        <f t="shared" si="1"/>
        <v>0</v>
      </c>
      <c r="E23" s="37">
        <f t="shared" si="1"/>
        <v>0</v>
      </c>
      <c r="F23" s="37">
        <f t="shared" si="1"/>
        <v>0</v>
      </c>
      <c r="G23" s="37">
        <f t="shared" si="1"/>
        <v>0</v>
      </c>
      <c r="H23" s="37">
        <f t="shared" si="1"/>
        <v>0</v>
      </c>
      <c r="I23" s="37">
        <f t="shared" si="1"/>
        <v>0</v>
      </c>
      <c r="J23" s="37">
        <f t="shared" si="1"/>
        <v>0</v>
      </c>
      <c r="K23" s="37">
        <f t="shared" si="1"/>
        <v>0</v>
      </c>
      <c r="L23" s="37">
        <f t="shared" si="1"/>
        <v>0</v>
      </c>
      <c r="M23" s="37">
        <f t="shared" si="1"/>
        <v>0</v>
      </c>
      <c r="N23" s="139">
        <f>SUM(N15:N22)</f>
        <v>13669000</v>
      </c>
      <c r="O23" s="139">
        <f>SUM(O15:O22)</f>
        <v>15839000</v>
      </c>
      <c r="P23" s="139">
        <f>SUM(P15:P19)</f>
        <v>0</v>
      </c>
      <c r="Q23" s="139">
        <f>SUM(Q15:Q19)</f>
        <v>0</v>
      </c>
      <c r="R23" s="139">
        <f>SUM(R15:R22)</f>
        <v>9382368</v>
      </c>
      <c r="S23" s="139">
        <f>SUM(S15:S22)</f>
        <v>4338000</v>
      </c>
      <c r="T23" s="139">
        <f>SUM(T15:T22)</f>
        <v>0</v>
      </c>
      <c r="U23" s="139">
        <f>SUM(U15:U22)</f>
        <v>29559368</v>
      </c>
    </row>
    <row r="24" spans="1:21" ht="15.75" customHeight="1">
      <c r="A24" s="87" t="s">
        <v>31</v>
      </c>
      <c r="B24" s="18"/>
      <c r="C24" s="39"/>
      <c r="D24" s="88"/>
      <c r="E24" s="89"/>
      <c r="F24" s="39"/>
      <c r="G24" s="88"/>
      <c r="H24" s="88"/>
      <c r="I24" s="88"/>
      <c r="J24" s="88"/>
      <c r="K24" s="38"/>
      <c r="L24" s="38"/>
      <c r="M24" s="38"/>
      <c r="N24" s="82"/>
      <c r="O24" s="82"/>
      <c r="P24" s="40"/>
      <c r="Q24" s="151"/>
      <c r="R24" s="151"/>
      <c r="S24" s="151"/>
      <c r="T24" s="151"/>
      <c r="U24" s="139"/>
    </row>
    <row r="25" spans="1:21" ht="40.5" customHeight="1" hidden="1">
      <c r="A25" s="10" t="s">
        <v>63</v>
      </c>
      <c r="B25" s="43" t="s">
        <v>67</v>
      </c>
      <c r="C25" s="92">
        <v>0</v>
      </c>
      <c r="D25" s="90">
        <v>0</v>
      </c>
      <c r="E25" s="91">
        <v>0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152">
        <v>0</v>
      </c>
      <c r="O25" s="153">
        <f>SUM(C25:N25)</f>
        <v>0</v>
      </c>
      <c r="P25" s="142">
        <v>0</v>
      </c>
      <c r="Q25" s="143">
        <v>0</v>
      </c>
      <c r="R25" s="152"/>
      <c r="S25" s="152"/>
      <c r="T25" s="152"/>
      <c r="U25" s="154">
        <f>SUM(O25:S25)</f>
        <v>0</v>
      </c>
    </row>
    <row r="26" spans="1:21" ht="44.25" customHeight="1" hidden="1">
      <c r="A26" s="10" t="s">
        <v>64</v>
      </c>
      <c r="B26" s="43" t="s">
        <v>68</v>
      </c>
      <c r="C26" s="92">
        <v>0</v>
      </c>
      <c r="D26" s="90">
        <v>0</v>
      </c>
      <c r="E26" s="91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152">
        <v>0</v>
      </c>
      <c r="O26" s="153">
        <f aca="true" t="shared" si="2" ref="O26:O31">SUM(C26:N26)</f>
        <v>0</v>
      </c>
      <c r="P26" s="142">
        <v>0</v>
      </c>
      <c r="Q26" s="143">
        <v>0</v>
      </c>
      <c r="R26" s="152"/>
      <c r="S26" s="152"/>
      <c r="T26" s="152"/>
      <c r="U26" s="154">
        <f>SUM(O26:S26)</f>
        <v>0</v>
      </c>
    </row>
    <row r="27" spans="1:21" ht="39" customHeight="1">
      <c r="A27" s="84" t="s">
        <v>72</v>
      </c>
      <c r="B27" s="85" t="s">
        <v>69</v>
      </c>
      <c r="C27" s="86">
        <v>0</v>
      </c>
      <c r="D27" s="93">
        <v>0</v>
      </c>
      <c r="E27" s="94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140">
        <v>65584.11</v>
      </c>
      <c r="O27" s="153">
        <f t="shared" si="2"/>
        <v>65584.11</v>
      </c>
      <c r="P27" s="142">
        <v>0</v>
      </c>
      <c r="Q27" s="143">
        <v>0</v>
      </c>
      <c r="R27" s="140">
        <v>0</v>
      </c>
      <c r="S27" s="140"/>
      <c r="T27" s="140"/>
      <c r="U27" s="154">
        <f>SUM(O27:S27)</f>
        <v>65584.11</v>
      </c>
    </row>
    <row r="28" spans="1:21" ht="42" customHeight="1">
      <c r="A28" s="84" t="s">
        <v>74</v>
      </c>
      <c r="B28" s="85" t="s">
        <v>75</v>
      </c>
      <c r="C28" s="86">
        <v>0</v>
      </c>
      <c r="D28" s="93">
        <v>0</v>
      </c>
      <c r="E28" s="94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140">
        <v>28192.1</v>
      </c>
      <c r="O28" s="153">
        <f t="shared" si="2"/>
        <v>28192.1</v>
      </c>
      <c r="P28" s="142">
        <v>0</v>
      </c>
      <c r="Q28" s="143">
        <v>0</v>
      </c>
      <c r="R28" s="140">
        <v>0</v>
      </c>
      <c r="S28" s="140"/>
      <c r="T28" s="140"/>
      <c r="U28" s="144">
        <f>SUM(O28:S28)</f>
        <v>28192.1</v>
      </c>
    </row>
    <row r="29" spans="1:21" ht="41.25" customHeight="1">
      <c r="A29" s="84" t="s">
        <v>79</v>
      </c>
      <c r="B29" s="85" t="s">
        <v>80</v>
      </c>
      <c r="C29" s="108">
        <v>0</v>
      </c>
      <c r="D29" s="83">
        <v>0</v>
      </c>
      <c r="E29" s="94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140">
        <v>30775.89</v>
      </c>
      <c r="O29" s="153">
        <f t="shared" si="2"/>
        <v>30775.89</v>
      </c>
      <c r="P29" s="142">
        <v>0</v>
      </c>
      <c r="Q29" s="143">
        <v>0</v>
      </c>
      <c r="R29" s="140">
        <v>0</v>
      </c>
      <c r="S29" s="140"/>
      <c r="T29" s="140"/>
      <c r="U29" s="144">
        <f>SUM(O29:S29)</f>
        <v>30775.89</v>
      </c>
    </row>
    <row r="30" spans="1:21" ht="41.25" customHeight="1">
      <c r="A30" s="103" t="s">
        <v>85</v>
      </c>
      <c r="B30" s="104" t="s">
        <v>84</v>
      </c>
      <c r="C30" s="105">
        <v>0</v>
      </c>
      <c r="D30" s="105">
        <v>0</v>
      </c>
      <c r="E30" s="109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45">
        <v>92993.76</v>
      </c>
      <c r="O30" s="153">
        <f t="shared" si="2"/>
        <v>92993.76</v>
      </c>
      <c r="P30" s="146"/>
      <c r="Q30" s="145"/>
      <c r="R30" s="145">
        <v>29158.76</v>
      </c>
      <c r="S30" s="145"/>
      <c r="T30" s="145"/>
      <c r="U30" s="147">
        <f>SUM(O30:T30)</f>
        <v>122152.51999999999</v>
      </c>
    </row>
    <row r="31" spans="1:21" ht="41.25" customHeight="1">
      <c r="A31" s="103" t="s">
        <v>91</v>
      </c>
      <c r="B31" s="104" t="s">
        <v>89</v>
      </c>
      <c r="C31" s="105">
        <v>0</v>
      </c>
      <c r="D31" s="105">
        <v>0</v>
      </c>
      <c r="E31" s="109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45">
        <v>37538.24</v>
      </c>
      <c r="O31" s="153">
        <f t="shared" si="2"/>
        <v>37538.24</v>
      </c>
      <c r="P31" s="146"/>
      <c r="Q31" s="145"/>
      <c r="R31" s="145">
        <v>18017.61</v>
      </c>
      <c r="S31" s="145"/>
      <c r="T31" s="145"/>
      <c r="U31" s="147">
        <f>SUM(O31:T31)</f>
        <v>55555.85</v>
      </c>
    </row>
    <row r="32" spans="1:21" ht="41.25" customHeight="1">
      <c r="A32" s="132" t="s">
        <v>99</v>
      </c>
      <c r="B32" s="133" t="s">
        <v>98</v>
      </c>
      <c r="C32" s="156">
        <v>1274.36</v>
      </c>
      <c r="D32" s="134">
        <v>19530</v>
      </c>
      <c r="E32" s="155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48">
        <f>17247.02+C32+D32</f>
        <v>38051.380000000005</v>
      </c>
      <c r="O32" s="149">
        <f>SUM(E32:N32)</f>
        <v>38051.380000000005</v>
      </c>
      <c r="P32" s="149"/>
      <c r="Q32" s="148"/>
      <c r="R32" s="148">
        <v>10739.02</v>
      </c>
      <c r="S32" s="148">
        <v>2864.27</v>
      </c>
      <c r="T32" s="148">
        <v>0</v>
      </c>
      <c r="U32" s="150">
        <f>SUM(O32:T32)</f>
        <v>51654.670000000006</v>
      </c>
    </row>
    <row r="33" spans="1:22" ht="21.75" customHeight="1">
      <c r="A33" s="17" t="s">
        <v>30</v>
      </c>
      <c r="B33" s="16"/>
      <c r="C33" s="37">
        <f>SUM(C25:C29)</f>
        <v>0</v>
      </c>
      <c r="D33" s="37">
        <f>SUM(D25:D29)</f>
        <v>0</v>
      </c>
      <c r="E33" s="37">
        <f aca="true" t="shared" si="3" ref="E33:M33">SUM(E25:E30)</f>
        <v>0</v>
      </c>
      <c r="F33" s="37">
        <f t="shared" si="3"/>
        <v>0</v>
      </c>
      <c r="G33" s="37">
        <f t="shared" si="3"/>
        <v>0</v>
      </c>
      <c r="H33" s="37">
        <f t="shared" si="3"/>
        <v>0</v>
      </c>
      <c r="I33" s="37">
        <f t="shared" si="3"/>
        <v>0</v>
      </c>
      <c r="J33" s="37">
        <f t="shared" si="3"/>
        <v>0</v>
      </c>
      <c r="K33" s="37">
        <f t="shared" si="3"/>
        <v>0</v>
      </c>
      <c r="L33" s="37">
        <f t="shared" si="3"/>
        <v>0</v>
      </c>
      <c r="M33" s="37">
        <f t="shared" si="3"/>
        <v>0</v>
      </c>
      <c r="N33" s="139">
        <f>SUM(N25:N32)</f>
        <v>293135.48</v>
      </c>
      <c r="O33" s="139">
        <f>SUM(O25:O32)</f>
        <v>293135.48</v>
      </c>
      <c r="P33" s="139">
        <f>SUM(P25:P29)</f>
        <v>0</v>
      </c>
      <c r="Q33" s="139">
        <f>SUM(Q25:Q29)</f>
        <v>0</v>
      </c>
      <c r="R33" s="139">
        <f>SUM(R25:R32)</f>
        <v>57915.39</v>
      </c>
      <c r="S33" s="139">
        <f>SUM(S25:S32)</f>
        <v>2864.27</v>
      </c>
      <c r="T33" s="139">
        <f>SUM(T25:T32)</f>
        <v>0</v>
      </c>
      <c r="U33" s="139">
        <f>SUM(U25:U32)</f>
        <v>353915.13999999996</v>
      </c>
      <c r="V33" s="110"/>
    </row>
    <row r="34" spans="1:21" ht="18" customHeight="1">
      <c r="A34" s="17" t="s">
        <v>17</v>
      </c>
      <c r="B34" s="17" t="s">
        <v>13</v>
      </c>
      <c r="C34" s="37">
        <f>C23+C33</f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f>L23</f>
        <v>0</v>
      </c>
      <c r="M34" s="37">
        <f>M23</f>
        <v>0</v>
      </c>
      <c r="N34" s="139">
        <f aca="true" t="shared" si="4" ref="N34:U34">N23+N33</f>
        <v>13962135.48</v>
      </c>
      <c r="O34" s="139">
        <f t="shared" si="4"/>
        <v>16132135.48</v>
      </c>
      <c r="P34" s="139">
        <f t="shared" si="4"/>
        <v>0</v>
      </c>
      <c r="Q34" s="139">
        <f t="shared" si="4"/>
        <v>0</v>
      </c>
      <c r="R34" s="139">
        <f t="shared" si="4"/>
        <v>9440283.39</v>
      </c>
      <c r="S34" s="139">
        <f t="shared" si="4"/>
        <v>4340864.27</v>
      </c>
      <c r="T34" s="139">
        <f t="shared" si="4"/>
        <v>0</v>
      </c>
      <c r="U34" s="139">
        <f t="shared" si="4"/>
        <v>29913283.14</v>
      </c>
    </row>
    <row r="35" spans="1:16" ht="12.75">
      <c r="A35" s="19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2:16" ht="12.75">
      <c r="B36" s="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12.75">
      <c r="A37" s="260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1"/>
      <c r="M37" s="1"/>
      <c r="O37" s="22"/>
      <c r="P37" s="22"/>
    </row>
    <row r="38" spans="15:16" ht="12.75">
      <c r="O38" s="22"/>
      <c r="P38" s="22"/>
    </row>
    <row r="39" spans="15:16" ht="12.75">
      <c r="O39" s="23"/>
      <c r="P39" s="23"/>
    </row>
    <row r="40" spans="2:16" ht="12.75">
      <c r="B40" s="3"/>
      <c r="C40" s="23"/>
      <c r="D40" s="23"/>
      <c r="E40" s="23"/>
      <c r="F40" s="23"/>
      <c r="G40" s="23"/>
      <c r="H40" s="23"/>
      <c r="I40" s="23"/>
      <c r="K40" s="23"/>
      <c r="L40" s="23"/>
      <c r="M40" s="23"/>
      <c r="N40" s="24"/>
      <c r="O40" s="23"/>
      <c r="P40" s="23"/>
    </row>
    <row r="41" spans="2:16" ht="12.75">
      <c r="B41" s="3"/>
      <c r="C41" s="25"/>
      <c r="D41" s="25"/>
      <c r="E41" s="26"/>
      <c r="F41" s="27"/>
      <c r="G41" s="25"/>
      <c r="H41" s="26"/>
      <c r="I41" s="25"/>
      <c r="J41" s="25"/>
      <c r="K41" s="26"/>
      <c r="L41" s="25"/>
      <c r="M41" s="25"/>
      <c r="N41" s="26"/>
      <c r="O41" s="23"/>
      <c r="P41" s="23"/>
    </row>
    <row r="42" spans="2:16" ht="12.75">
      <c r="B42" s="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8"/>
      <c r="P42" s="28"/>
    </row>
  </sheetData>
  <sheetProtection/>
  <mergeCells count="13">
    <mergeCell ref="A37:K37"/>
    <mergeCell ref="Q12:Q13"/>
    <mergeCell ref="R12:R13"/>
    <mergeCell ref="C6:L6"/>
    <mergeCell ref="U12:U13"/>
    <mergeCell ref="A14:M14"/>
    <mergeCell ref="S12:S13"/>
    <mergeCell ref="P12:P13"/>
    <mergeCell ref="A12:A13"/>
    <mergeCell ref="B12:B13"/>
    <mergeCell ref="O2:U2"/>
    <mergeCell ref="C12:N12"/>
    <mergeCell ref="O12:O13"/>
  </mergeCells>
  <printOptions/>
  <pageMargins left="0.1968503937007874" right="0.1968503937007874" top="0" bottom="0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6.2539062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9" width="9.25390625" style="0" customWidth="1"/>
    <col min="10" max="10" width="9.125" style="0" customWidth="1"/>
    <col min="11" max="11" width="11.25390625" style="0" customWidth="1"/>
    <col min="12" max="12" width="8.00390625" style="0" customWidth="1"/>
    <col min="13" max="13" width="8.125" style="0" customWidth="1"/>
    <col min="14" max="14" width="12.125" style="0" customWidth="1"/>
    <col min="15" max="15" width="5.875" style="0" customWidth="1"/>
    <col min="16" max="16" width="5.625" style="0" customWidth="1"/>
    <col min="17" max="17" width="9.00390625" style="0" customWidth="1"/>
    <col min="18" max="18" width="6.125" style="0" customWidth="1"/>
    <col min="19" max="19" width="10.25390625" style="0" customWidth="1"/>
    <col min="20" max="20" width="8.00390625" style="0" customWidth="1"/>
    <col min="21" max="21" width="8.875" style="0" customWidth="1"/>
    <col min="22" max="22" width="11.25390625" style="0" customWidth="1"/>
    <col min="23" max="23" width="7.125" style="0" customWidth="1"/>
    <col min="24" max="24" width="7.875" style="0" customWidth="1"/>
    <col min="25" max="25" width="10.25390625" style="0" customWidth="1"/>
    <col min="26" max="26" width="6.25390625" style="0" customWidth="1"/>
    <col min="27" max="27" width="7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7.875" style="0" customWidth="1"/>
    <col min="32" max="32" width="9.00390625" style="0" customWidth="1"/>
    <col min="33" max="33" width="7.00390625" style="0" customWidth="1"/>
    <col min="34" max="34" width="8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97" t="s">
        <v>59</v>
      </c>
      <c r="AB2" s="197"/>
      <c r="AC2" s="197"/>
      <c r="AD2" s="197"/>
      <c r="AE2" s="197"/>
      <c r="AF2" s="197"/>
      <c r="AG2" s="197"/>
    </row>
    <row r="3" spans="1:39" ht="20.25" customHeight="1">
      <c r="A3" s="163"/>
      <c r="B3" s="163"/>
      <c r="C3" s="164"/>
      <c r="D3" s="164"/>
      <c r="E3" s="164"/>
      <c r="F3" s="164"/>
      <c r="G3" s="273" t="s">
        <v>77</v>
      </c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165"/>
      <c r="S3" s="164"/>
      <c r="T3" s="164"/>
      <c r="U3" s="164"/>
      <c r="V3" s="163"/>
      <c r="W3" s="163"/>
      <c r="X3" s="163"/>
      <c r="Y3" s="163"/>
      <c r="Z3" s="163"/>
      <c r="AA3" s="163"/>
      <c r="AB3" s="163"/>
      <c r="AC3" s="274" t="s">
        <v>95</v>
      </c>
      <c r="AD3" s="274"/>
      <c r="AE3" s="274"/>
      <c r="AF3" s="274"/>
      <c r="AG3" s="274"/>
      <c r="AH3" s="274"/>
      <c r="AJ3" s="6"/>
      <c r="AK3" s="6"/>
      <c r="AL3" s="6"/>
      <c r="AM3" s="6"/>
    </row>
    <row r="4" spans="1:34" ht="0.75" customHeight="1">
      <c r="A4" s="163"/>
      <c r="B4" s="163"/>
      <c r="C4" s="164"/>
      <c r="D4" s="164"/>
      <c r="E4" s="164"/>
      <c r="F4" s="164"/>
      <c r="G4" s="164"/>
      <c r="H4" s="164"/>
      <c r="I4" s="164"/>
      <c r="J4" s="275"/>
      <c r="K4" s="275"/>
      <c r="L4" s="275"/>
      <c r="M4" s="275"/>
      <c r="N4" s="275"/>
      <c r="O4" s="275"/>
      <c r="P4" s="275"/>
      <c r="Q4" s="275"/>
      <c r="R4" s="275"/>
      <c r="S4" s="164"/>
      <c r="T4" s="164"/>
      <c r="U4" s="164"/>
      <c r="V4" s="163"/>
      <c r="W4" s="163"/>
      <c r="X4" s="163"/>
      <c r="Y4" s="163"/>
      <c r="Z4" s="163"/>
      <c r="AA4" s="163"/>
      <c r="AB4" s="163"/>
      <c r="AC4" s="274"/>
      <c r="AD4" s="274"/>
      <c r="AE4" s="274"/>
      <c r="AF4" s="274"/>
      <c r="AG4" s="274"/>
      <c r="AH4" s="274"/>
    </row>
    <row r="5" spans="1:34" ht="12.75">
      <c r="A5" s="163"/>
      <c r="B5" s="163"/>
      <c r="C5" s="166"/>
      <c r="D5" s="164"/>
      <c r="E5" s="164"/>
      <c r="F5" s="164"/>
      <c r="G5" s="164"/>
      <c r="H5" s="164"/>
      <c r="I5" s="167"/>
      <c r="J5" s="276" t="s">
        <v>120</v>
      </c>
      <c r="K5" s="276"/>
      <c r="L5" s="276"/>
      <c r="M5" s="276"/>
      <c r="N5" s="276"/>
      <c r="O5" s="164"/>
      <c r="P5" s="164"/>
      <c r="Q5" s="164"/>
      <c r="R5" s="164"/>
      <c r="S5" s="164"/>
      <c r="T5" s="164"/>
      <c r="U5" s="164"/>
      <c r="V5" s="163"/>
      <c r="W5" s="163"/>
      <c r="X5" s="163"/>
      <c r="Y5" s="163"/>
      <c r="Z5" s="163"/>
      <c r="AA5" s="163"/>
      <c r="AB5" s="163"/>
      <c r="AC5" s="274"/>
      <c r="AD5" s="274"/>
      <c r="AE5" s="274"/>
      <c r="AF5" s="274"/>
      <c r="AG5" s="274"/>
      <c r="AH5" s="274"/>
    </row>
    <row r="6" spans="1:34" ht="25.5" customHeight="1">
      <c r="A6" s="163"/>
      <c r="B6" s="163"/>
      <c r="C6" s="166" t="s">
        <v>44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3"/>
      <c r="W6" s="163"/>
      <c r="X6" s="163"/>
      <c r="Y6" s="163"/>
      <c r="Z6" s="163"/>
      <c r="AA6" s="163"/>
      <c r="AB6" s="163"/>
      <c r="AC6" s="274"/>
      <c r="AD6" s="274"/>
      <c r="AE6" s="274"/>
      <c r="AF6" s="274"/>
      <c r="AG6" s="274"/>
      <c r="AH6" s="274"/>
    </row>
    <row r="7" spans="1:34" ht="12" customHeight="1">
      <c r="A7" s="163"/>
      <c r="B7" s="163"/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3"/>
      <c r="W7" s="163"/>
      <c r="X7" s="163"/>
      <c r="Y7" s="163"/>
      <c r="Z7" s="163"/>
      <c r="AA7" s="163"/>
      <c r="AB7" s="163"/>
      <c r="AC7" s="274"/>
      <c r="AD7" s="274"/>
      <c r="AE7" s="274"/>
      <c r="AF7" s="274"/>
      <c r="AG7" s="274"/>
      <c r="AH7" s="274"/>
    </row>
    <row r="8" spans="1:34" ht="12.75">
      <c r="A8" s="163"/>
      <c r="B8" s="163"/>
      <c r="C8" s="277" t="s">
        <v>121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163"/>
      <c r="W8" s="163"/>
      <c r="X8" s="163"/>
      <c r="Y8" s="163"/>
      <c r="Z8" s="163"/>
      <c r="AA8" s="163"/>
      <c r="AB8" s="163"/>
      <c r="AC8" s="274"/>
      <c r="AD8" s="274"/>
      <c r="AE8" s="274"/>
      <c r="AF8" s="274"/>
      <c r="AG8" s="274"/>
      <c r="AH8" s="274"/>
    </row>
    <row r="9" spans="1:34" ht="13.5" customHeight="1">
      <c r="A9" s="163"/>
      <c r="B9" s="163"/>
      <c r="C9" s="270" t="s">
        <v>33</v>
      </c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</row>
    <row r="10" spans="1:34" s="1" customFormat="1" ht="15" customHeight="1">
      <c r="A10" s="169"/>
      <c r="B10" s="169"/>
      <c r="C10" s="270" t="s">
        <v>117</v>
      </c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168"/>
      <c r="P10" s="168"/>
      <c r="Q10" s="168"/>
      <c r="R10" s="168"/>
      <c r="S10" s="170"/>
      <c r="T10" s="170"/>
      <c r="U10" s="170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</row>
    <row r="11" spans="1:34" ht="12.75">
      <c r="A11" s="163"/>
      <c r="B11" s="163"/>
      <c r="C11" s="271" t="s">
        <v>122</v>
      </c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</row>
    <row r="12" spans="1:34" ht="12.75">
      <c r="A12" s="163"/>
      <c r="B12" s="163"/>
      <c r="C12" s="170" t="s">
        <v>123</v>
      </c>
      <c r="D12" s="170"/>
      <c r="E12" s="170"/>
      <c r="F12" s="170"/>
      <c r="G12" s="170"/>
      <c r="H12" s="170"/>
      <c r="I12" s="171" t="s">
        <v>114</v>
      </c>
      <c r="J12" s="170"/>
      <c r="K12" s="272"/>
      <c r="L12" s="272"/>
      <c r="M12" s="172"/>
      <c r="N12" s="172"/>
      <c r="O12" s="172"/>
      <c r="P12" s="172"/>
      <c r="Q12" s="172"/>
      <c r="R12" s="172"/>
      <c r="S12" s="172"/>
      <c r="T12" s="172"/>
      <c r="U12" s="164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</row>
    <row r="13" spans="1:34" ht="12.75">
      <c r="A13" s="163"/>
      <c r="B13" s="163"/>
      <c r="C13" s="163"/>
      <c r="D13" s="163"/>
      <c r="E13" s="163"/>
      <c r="F13" s="163" t="s">
        <v>34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 t="s">
        <v>0</v>
      </c>
      <c r="AH13" s="163"/>
    </row>
    <row r="14" spans="1:36" ht="23.25" customHeight="1">
      <c r="A14" s="227" t="s">
        <v>45</v>
      </c>
      <c r="B14" s="227" t="s">
        <v>46</v>
      </c>
      <c r="C14" s="188" t="s">
        <v>1</v>
      </c>
      <c r="D14" s="188" t="s">
        <v>58</v>
      </c>
      <c r="E14" s="188" t="s">
        <v>47</v>
      </c>
      <c r="F14" s="188" t="s">
        <v>48</v>
      </c>
      <c r="G14" s="188" t="s">
        <v>49</v>
      </c>
      <c r="H14" s="188" t="s">
        <v>35</v>
      </c>
      <c r="I14" s="216" t="s">
        <v>2</v>
      </c>
      <c r="J14" s="217"/>
      <c r="K14" s="188" t="s">
        <v>42</v>
      </c>
      <c r="L14" s="188" t="s">
        <v>36</v>
      </c>
      <c r="M14" s="188" t="s">
        <v>37</v>
      </c>
      <c r="N14" s="243" t="s">
        <v>38</v>
      </c>
      <c r="O14" s="244"/>
      <c r="P14" s="244"/>
      <c r="Q14" s="244"/>
      <c r="R14" s="245"/>
      <c r="S14" s="230" t="s">
        <v>52</v>
      </c>
      <c r="T14" s="231"/>
      <c r="U14" s="232"/>
      <c r="V14" s="230" t="s">
        <v>3</v>
      </c>
      <c r="W14" s="231"/>
      <c r="X14" s="231"/>
      <c r="Y14" s="231"/>
      <c r="Z14" s="232"/>
      <c r="AA14" s="198" t="s">
        <v>53</v>
      </c>
      <c r="AB14" s="199"/>
      <c r="AC14" s="200"/>
      <c r="AD14" s="207" t="s">
        <v>32</v>
      </c>
      <c r="AE14" s="208"/>
      <c r="AF14" s="208"/>
      <c r="AG14" s="208"/>
      <c r="AH14" s="209"/>
      <c r="AI14" s="29"/>
      <c r="AJ14" s="29"/>
    </row>
    <row r="15" spans="1:36" ht="12.75">
      <c r="A15" s="228"/>
      <c r="B15" s="228"/>
      <c r="C15" s="189"/>
      <c r="D15" s="189"/>
      <c r="E15" s="189"/>
      <c r="F15" s="189"/>
      <c r="G15" s="189"/>
      <c r="H15" s="189"/>
      <c r="I15" s="218"/>
      <c r="J15" s="219"/>
      <c r="K15" s="189"/>
      <c r="L15" s="189"/>
      <c r="M15" s="189"/>
      <c r="N15" s="246"/>
      <c r="O15" s="247"/>
      <c r="P15" s="247"/>
      <c r="Q15" s="247"/>
      <c r="R15" s="248"/>
      <c r="S15" s="236"/>
      <c r="T15" s="237"/>
      <c r="U15" s="238"/>
      <c r="V15" s="233"/>
      <c r="W15" s="234"/>
      <c r="X15" s="234"/>
      <c r="Y15" s="234"/>
      <c r="Z15" s="235"/>
      <c r="AA15" s="201"/>
      <c r="AB15" s="202"/>
      <c r="AC15" s="203"/>
      <c r="AD15" s="210"/>
      <c r="AE15" s="211"/>
      <c r="AF15" s="211"/>
      <c r="AG15" s="211"/>
      <c r="AH15" s="212"/>
      <c r="AI15" s="30"/>
      <c r="AJ15" s="30"/>
    </row>
    <row r="16" spans="1:36" ht="28.5" customHeight="1">
      <c r="A16" s="228"/>
      <c r="B16" s="228"/>
      <c r="C16" s="189"/>
      <c r="D16" s="189"/>
      <c r="E16" s="189"/>
      <c r="F16" s="189"/>
      <c r="G16" s="189"/>
      <c r="H16" s="189"/>
      <c r="I16" s="220"/>
      <c r="J16" s="221"/>
      <c r="K16" s="189"/>
      <c r="L16" s="189"/>
      <c r="M16" s="189"/>
      <c r="N16" s="194" t="s">
        <v>6</v>
      </c>
      <c r="O16" s="195"/>
      <c r="P16" s="196"/>
      <c r="Q16" s="194" t="s">
        <v>5</v>
      </c>
      <c r="R16" s="196"/>
      <c r="S16" s="233"/>
      <c r="T16" s="234"/>
      <c r="U16" s="235"/>
      <c r="V16" s="194" t="s">
        <v>4</v>
      </c>
      <c r="W16" s="195"/>
      <c r="X16" s="196"/>
      <c r="Y16" s="194" t="s">
        <v>39</v>
      </c>
      <c r="Z16" s="196"/>
      <c r="AA16" s="204"/>
      <c r="AB16" s="205"/>
      <c r="AC16" s="206"/>
      <c r="AD16" s="194" t="s">
        <v>6</v>
      </c>
      <c r="AE16" s="195"/>
      <c r="AF16" s="196"/>
      <c r="AG16" s="194" t="s">
        <v>5</v>
      </c>
      <c r="AH16" s="196"/>
      <c r="AI16" s="30"/>
      <c r="AJ16" s="30"/>
    </row>
    <row r="17" spans="1:36" ht="42.75" customHeight="1">
      <c r="A17" s="229"/>
      <c r="B17" s="229"/>
      <c r="C17" s="190"/>
      <c r="D17" s="190"/>
      <c r="E17" s="190"/>
      <c r="F17" s="190"/>
      <c r="G17" s="190"/>
      <c r="H17" s="190"/>
      <c r="I17" s="74" t="s">
        <v>50</v>
      </c>
      <c r="J17" s="74" t="s">
        <v>51</v>
      </c>
      <c r="K17" s="190"/>
      <c r="L17" s="190"/>
      <c r="M17" s="190"/>
      <c r="N17" s="75" t="s">
        <v>40</v>
      </c>
      <c r="O17" s="75" t="s">
        <v>7</v>
      </c>
      <c r="P17" s="76" t="s">
        <v>8</v>
      </c>
      <c r="Q17" s="75" t="s">
        <v>40</v>
      </c>
      <c r="R17" s="75" t="s">
        <v>7</v>
      </c>
      <c r="S17" s="75" t="s">
        <v>40</v>
      </c>
      <c r="T17" s="75" t="s">
        <v>7</v>
      </c>
      <c r="U17" s="75" t="s">
        <v>8</v>
      </c>
      <c r="V17" s="75" t="s">
        <v>40</v>
      </c>
      <c r="W17" s="75" t="s">
        <v>7</v>
      </c>
      <c r="X17" s="75" t="s">
        <v>8</v>
      </c>
      <c r="Y17" s="75" t="s">
        <v>40</v>
      </c>
      <c r="Z17" s="75" t="s">
        <v>7</v>
      </c>
      <c r="AA17" s="75" t="s">
        <v>40</v>
      </c>
      <c r="AB17" s="75" t="s">
        <v>7</v>
      </c>
      <c r="AC17" s="75" t="s">
        <v>8</v>
      </c>
      <c r="AD17" s="75" t="s">
        <v>40</v>
      </c>
      <c r="AE17" s="75" t="s">
        <v>7</v>
      </c>
      <c r="AF17" s="75" t="s">
        <v>8</v>
      </c>
      <c r="AG17" s="75" t="s">
        <v>40</v>
      </c>
      <c r="AH17" s="75" t="s">
        <v>7</v>
      </c>
      <c r="AI17" s="31"/>
      <c r="AJ17" s="32"/>
    </row>
    <row r="18" spans="1:36" ht="12.75">
      <c r="A18" s="42">
        <v>1</v>
      </c>
      <c r="B18" s="42">
        <v>2</v>
      </c>
      <c r="C18" s="47">
        <v>3</v>
      </c>
      <c r="D18" s="47">
        <v>4</v>
      </c>
      <c r="E18" s="47">
        <v>5</v>
      </c>
      <c r="F18" s="47">
        <v>6</v>
      </c>
      <c r="G18" s="47">
        <v>7</v>
      </c>
      <c r="H18" s="47">
        <v>8</v>
      </c>
      <c r="I18" s="47">
        <v>9</v>
      </c>
      <c r="J18" s="47">
        <v>10</v>
      </c>
      <c r="K18" s="47">
        <v>11</v>
      </c>
      <c r="L18" s="47">
        <v>12</v>
      </c>
      <c r="M18" s="47">
        <v>13</v>
      </c>
      <c r="N18" s="48">
        <v>14</v>
      </c>
      <c r="O18" s="48">
        <v>15</v>
      </c>
      <c r="P18" s="48">
        <f>O18+1</f>
        <v>16</v>
      </c>
      <c r="Q18" s="48">
        <f>P18+1</f>
        <v>17</v>
      </c>
      <c r="R18" s="48">
        <v>18</v>
      </c>
      <c r="S18" s="48">
        <v>19</v>
      </c>
      <c r="T18" s="48">
        <v>20</v>
      </c>
      <c r="U18" s="48">
        <f aca="true" t="shared" si="0" ref="U18:AG18">T18+1</f>
        <v>21</v>
      </c>
      <c r="V18" s="48">
        <f t="shared" si="0"/>
        <v>22</v>
      </c>
      <c r="W18" s="48">
        <v>23</v>
      </c>
      <c r="X18" s="48">
        <f t="shared" si="0"/>
        <v>24</v>
      </c>
      <c r="Y18" s="48">
        <f t="shared" si="0"/>
        <v>25</v>
      </c>
      <c r="Z18" s="48">
        <v>26</v>
      </c>
      <c r="AA18" s="48">
        <v>28</v>
      </c>
      <c r="AB18" s="48">
        <v>29</v>
      </c>
      <c r="AC18" s="48">
        <v>30</v>
      </c>
      <c r="AD18" s="48">
        <v>31</v>
      </c>
      <c r="AE18" s="48">
        <v>32</v>
      </c>
      <c r="AF18" s="48">
        <f t="shared" si="0"/>
        <v>33</v>
      </c>
      <c r="AG18" s="48">
        <f t="shared" si="0"/>
        <v>34</v>
      </c>
      <c r="AH18" s="48">
        <v>35</v>
      </c>
      <c r="AI18" s="33"/>
      <c r="AJ18" s="33"/>
    </row>
    <row r="19" spans="1:37" ht="12.75">
      <c r="A19" s="191" t="s">
        <v>54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3"/>
      <c r="AI19" s="34"/>
      <c r="AJ19" s="34"/>
      <c r="AK19" s="34"/>
    </row>
    <row r="20" spans="1:37" ht="14.25" customHeight="1">
      <c r="A20" s="61"/>
      <c r="B20" s="61"/>
      <c r="C20" s="63"/>
      <c r="D20" s="63"/>
      <c r="E20" s="63"/>
      <c r="F20" s="64"/>
      <c r="G20" s="64"/>
      <c r="H20" s="65"/>
      <c r="I20" s="65"/>
      <c r="J20" s="66"/>
      <c r="K20" s="67"/>
      <c r="L20" s="68"/>
      <c r="M20" s="64"/>
      <c r="N20" s="67"/>
      <c r="O20" s="69"/>
      <c r="P20" s="69"/>
      <c r="Q20" s="69"/>
      <c r="R20" s="69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1"/>
      <c r="AE20" s="71"/>
      <c r="AF20" s="71"/>
      <c r="AG20" s="70"/>
      <c r="AH20" s="70"/>
      <c r="AI20" s="3"/>
      <c r="AJ20" s="3"/>
      <c r="AK20" s="3"/>
    </row>
    <row r="21" spans="1:37" ht="12.75">
      <c r="A21" s="224" t="s">
        <v>9</v>
      </c>
      <c r="B21" s="225"/>
      <c r="C21" s="226"/>
      <c r="D21" s="62"/>
      <c r="E21" s="62"/>
      <c r="F21" s="62"/>
      <c r="G21" s="62"/>
      <c r="H21" s="72"/>
      <c r="I21" s="72"/>
      <c r="J21" s="73"/>
      <c r="K21" s="73"/>
      <c r="L21" s="73"/>
      <c r="M21" s="73"/>
      <c r="N21" s="60">
        <f aca="true" t="shared" si="1" ref="N21:AH21">SUM(N20)</f>
        <v>0</v>
      </c>
      <c r="O21" s="60">
        <f t="shared" si="1"/>
        <v>0</v>
      </c>
      <c r="P21" s="60">
        <f t="shared" si="1"/>
        <v>0</v>
      </c>
      <c r="Q21" s="60">
        <f t="shared" si="1"/>
        <v>0</v>
      </c>
      <c r="R21" s="60">
        <f t="shared" si="1"/>
        <v>0</v>
      </c>
      <c r="S21" s="60">
        <f t="shared" si="1"/>
        <v>0</v>
      </c>
      <c r="T21" s="60">
        <f t="shared" si="1"/>
        <v>0</v>
      </c>
      <c r="U21" s="60">
        <f t="shared" si="1"/>
        <v>0</v>
      </c>
      <c r="V21" s="60">
        <f t="shared" si="1"/>
        <v>0</v>
      </c>
      <c r="W21" s="60">
        <f t="shared" si="1"/>
        <v>0</v>
      </c>
      <c r="X21" s="60">
        <f t="shared" si="1"/>
        <v>0</v>
      </c>
      <c r="Y21" s="60">
        <f t="shared" si="1"/>
        <v>0</v>
      </c>
      <c r="Z21" s="60">
        <f t="shared" si="1"/>
        <v>0</v>
      </c>
      <c r="AA21" s="60">
        <f>SUM(AA20)</f>
        <v>0</v>
      </c>
      <c r="AB21" s="60">
        <f>SUM(AB20)</f>
        <v>0</v>
      </c>
      <c r="AC21" s="60">
        <f>SUM(AC20)</f>
        <v>0</v>
      </c>
      <c r="AD21" s="60">
        <f t="shared" si="1"/>
        <v>0</v>
      </c>
      <c r="AE21" s="60">
        <f t="shared" si="1"/>
        <v>0</v>
      </c>
      <c r="AF21" s="60">
        <f t="shared" si="1"/>
        <v>0</v>
      </c>
      <c r="AG21" s="60">
        <f t="shared" si="1"/>
        <v>0</v>
      </c>
      <c r="AH21" s="60">
        <f t="shared" si="1"/>
        <v>0</v>
      </c>
      <c r="AI21" s="35"/>
      <c r="AJ21" s="3"/>
      <c r="AK21" s="3"/>
    </row>
    <row r="22" spans="1:37" ht="12" customHeight="1">
      <c r="A22" s="191" t="s">
        <v>55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3"/>
      <c r="AI22" s="3"/>
      <c r="AJ22" s="3"/>
      <c r="AK22" s="3"/>
    </row>
    <row r="23" spans="1:37" ht="99" customHeight="1" hidden="1">
      <c r="A23" s="157"/>
      <c r="B23" s="111"/>
      <c r="C23" s="43"/>
      <c r="D23" s="43"/>
      <c r="E23" s="43"/>
      <c r="F23" s="43"/>
      <c r="G23" s="43"/>
      <c r="H23" s="111"/>
      <c r="I23" s="81"/>
      <c r="J23" s="43"/>
      <c r="K23" s="43"/>
      <c r="L23" s="43"/>
      <c r="M23" s="43"/>
      <c r="N23" s="43"/>
      <c r="O23" s="80"/>
      <c r="P23" s="80"/>
      <c r="Q23" s="55"/>
      <c r="R23" s="55"/>
      <c r="S23" s="43"/>
      <c r="T23" s="80"/>
      <c r="U23" s="80"/>
      <c r="V23" s="59"/>
      <c r="W23" s="59"/>
      <c r="X23" s="59"/>
      <c r="Y23" s="59"/>
      <c r="Z23" s="80"/>
      <c r="AA23" s="43"/>
      <c r="AB23" s="80"/>
      <c r="AC23" s="80"/>
      <c r="AD23" s="59"/>
      <c r="AE23" s="59"/>
      <c r="AF23" s="59"/>
      <c r="AG23" s="59"/>
      <c r="AH23" s="59"/>
      <c r="AI23" s="3"/>
      <c r="AJ23" s="3"/>
      <c r="AK23" s="3"/>
    </row>
    <row r="24" spans="1:37" ht="103.5" customHeight="1" hidden="1">
      <c r="A24" s="158"/>
      <c r="B24" s="111"/>
      <c r="C24" s="43"/>
      <c r="D24" s="43"/>
      <c r="E24" s="43"/>
      <c r="F24" s="43"/>
      <c r="G24" s="43"/>
      <c r="H24" s="111"/>
      <c r="I24" s="81"/>
      <c r="J24" s="43"/>
      <c r="K24" s="79"/>
      <c r="L24" s="43"/>
      <c r="M24" s="79"/>
      <c r="N24" s="79"/>
      <c r="O24" s="80"/>
      <c r="P24" s="80"/>
      <c r="Q24" s="80"/>
      <c r="R24" s="80"/>
      <c r="S24" s="80"/>
      <c r="T24" s="80"/>
      <c r="U24" s="80"/>
      <c r="V24" s="59"/>
      <c r="W24" s="59"/>
      <c r="X24" s="59"/>
      <c r="Y24" s="59"/>
      <c r="Z24" s="80"/>
      <c r="AA24" s="79"/>
      <c r="AB24" s="80"/>
      <c r="AC24" s="80"/>
      <c r="AD24" s="59"/>
      <c r="AE24" s="59"/>
      <c r="AF24" s="59"/>
      <c r="AG24" s="59"/>
      <c r="AH24" s="59"/>
      <c r="AI24" s="3"/>
      <c r="AJ24" s="3"/>
      <c r="AK24" s="3"/>
    </row>
    <row r="25" spans="1:37" ht="102" customHeight="1">
      <c r="A25" s="159">
        <v>1</v>
      </c>
      <c r="B25" s="112" t="s">
        <v>70</v>
      </c>
      <c r="C25" s="95" t="s">
        <v>72</v>
      </c>
      <c r="D25" s="95" t="s">
        <v>69</v>
      </c>
      <c r="E25" s="95" t="s">
        <v>71</v>
      </c>
      <c r="F25" s="95" t="s">
        <v>61</v>
      </c>
      <c r="G25" s="95" t="s">
        <v>60</v>
      </c>
      <c r="H25" s="112" t="s">
        <v>70</v>
      </c>
      <c r="I25" s="96">
        <v>42930</v>
      </c>
      <c r="J25" s="95" t="s">
        <v>83</v>
      </c>
      <c r="K25" s="95">
        <v>13392000</v>
      </c>
      <c r="L25" s="95" t="s">
        <v>62</v>
      </c>
      <c r="M25" s="97" t="s">
        <v>41</v>
      </c>
      <c r="N25" s="95">
        <v>2232000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9">
        <v>0</v>
      </c>
      <c r="W25" s="99">
        <v>0</v>
      </c>
      <c r="X25" s="99">
        <v>0</v>
      </c>
      <c r="Y25" s="99">
        <v>0</v>
      </c>
      <c r="Z25" s="98">
        <v>0</v>
      </c>
      <c r="AA25" s="95">
        <v>0</v>
      </c>
      <c r="AB25" s="98">
        <v>0</v>
      </c>
      <c r="AC25" s="98">
        <v>0</v>
      </c>
      <c r="AD25" s="59">
        <f>N25+S25-V25-AA25</f>
        <v>2232000</v>
      </c>
      <c r="AE25" s="59">
        <v>0</v>
      </c>
      <c r="AF25" s="99">
        <f>SUM(AF24)</f>
        <v>0</v>
      </c>
      <c r="AG25" s="99">
        <v>0</v>
      </c>
      <c r="AH25" s="99">
        <v>0</v>
      </c>
      <c r="AI25" s="3"/>
      <c r="AJ25" s="3"/>
      <c r="AK25" s="3"/>
    </row>
    <row r="26" spans="1:37" ht="102" customHeight="1">
      <c r="A26" s="159">
        <v>2</v>
      </c>
      <c r="B26" s="112" t="s">
        <v>73</v>
      </c>
      <c r="C26" s="95" t="s">
        <v>74</v>
      </c>
      <c r="D26" s="95" t="s">
        <v>75</v>
      </c>
      <c r="E26" s="95" t="s">
        <v>76</v>
      </c>
      <c r="F26" s="95" t="s">
        <v>61</v>
      </c>
      <c r="G26" s="95" t="s">
        <v>60</v>
      </c>
      <c r="H26" s="112" t="s">
        <v>73</v>
      </c>
      <c r="I26" s="96">
        <v>42964</v>
      </c>
      <c r="J26" s="95" t="s">
        <v>83</v>
      </c>
      <c r="K26" s="95">
        <v>3707000</v>
      </c>
      <c r="L26" s="95" t="s">
        <v>62</v>
      </c>
      <c r="M26" s="97" t="s">
        <v>41</v>
      </c>
      <c r="N26" s="95">
        <v>817000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9">
        <v>0</v>
      </c>
      <c r="W26" s="99">
        <v>0</v>
      </c>
      <c r="X26" s="99">
        <v>0</v>
      </c>
      <c r="Y26" s="99">
        <v>0</v>
      </c>
      <c r="Z26" s="98">
        <v>0</v>
      </c>
      <c r="AA26" s="95">
        <v>0</v>
      </c>
      <c r="AB26" s="98">
        <v>0</v>
      </c>
      <c r="AC26" s="98">
        <v>0</v>
      </c>
      <c r="AD26" s="59">
        <f>N26+S26-V26-AA26</f>
        <v>817000</v>
      </c>
      <c r="AE26" s="59">
        <v>0</v>
      </c>
      <c r="AF26" s="99">
        <f>SUM(AF25)</f>
        <v>0</v>
      </c>
      <c r="AG26" s="99">
        <v>0</v>
      </c>
      <c r="AH26" s="99">
        <v>0</v>
      </c>
      <c r="AI26" s="3"/>
      <c r="AJ26" s="3"/>
      <c r="AK26" s="3"/>
    </row>
    <row r="27" spans="1:37" ht="102" customHeight="1">
      <c r="A27" s="159">
        <v>3</v>
      </c>
      <c r="B27" s="112" t="s">
        <v>78</v>
      </c>
      <c r="C27" s="95" t="s">
        <v>79</v>
      </c>
      <c r="D27" s="95" t="s">
        <v>80</v>
      </c>
      <c r="E27" s="95" t="s">
        <v>81</v>
      </c>
      <c r="F27" s="95" t="s">
        <v>61</v>
      </c>
      <c r="G27" s="95" t="s">
        <v>60</v>
      </c>
      <c r="H27" s="112" t="s">
        <v>78</v>
      </c>
      <c r="I27" s="96">
        <v>43080</v>
      </c>
      <c r="J27" s="95"/>
      <c r="K27" s="95">
        <v>1776000</v>
      </c>
      <c r="L27" s="95" t="s">
        <v>62</v>
      </c>
      <c r="M27" s="97" t="s">
        <v>41</v>
      </c>
      <c r="N27" s="95">
        <v>592000</v>
      </c>
      <c r="O27" s="98">
        <v>0</v>
      </c>
      <c r="P27" s="98">
        <v>0</v>
      </c>
      <c r="Q27" s="98">
        <v>0</v>
      </c>
      <c r="R27" s="98">
        <v>0</v>
      </c>
      <c r="S27" s="95">
        <v>0</v>
      </c>
      <c r="T27" s="98">
        <v>0</v>
      </c>
      <c r="U27" s="98">
        <v>0</v>
      </c>
      <c r="V27" s="99">
        <v>0</v>
      </c>
      <c r="W27" s="99">
        <v>0</v>
      </c>
      <c r="X27" s="99">
        <v>0</v>
      </c>
      <c r="Y27" s="99">
        <v>0</v>
      </c>
      <c r="Z27" s="98">
        <v>0</v>
      </c>
      <c r="AA27" s="95">
        <v>0</v>
      </c>
      <c r="AB27" s="98">
        <v>0</v>
      </c>
      <c r="AC27" s="98">
        <v>0</v>
      </c>
      <c r="AD27" s="99">
        <f>N27+S27-V27-AA27</f>
        <v>592000</v>
      </c>
      <c r="AE27" s="59">
        <v>0</v>
      </c>
      <c r="AF27" s="99">
        <f>SUM(AF26)</f>
        <v>0</v>
      </c>
      <c r="AG27" s="99">
        <v>0</v>
      </c>
      <c r="AH27" s="99">
        <v>0</v>
      </c>
      <c r="AI27" s="3"/>
      <c r="AJ27" s="3"/>
      <c r="AK27" s="3"/>
    </row>
    <row r="28" spans="1:37" ht="102" customHeight="1">
      <c r="A28" s="159">
        <v>4</v>
      </c>
      <c r="B28" s="112" t="s">
        <v>86</v>
      </c>
      <c r="C28" s="95" t="s">
        <v>85</v>
      </c>
      <c r="D28" s="95" t="s">
        <v>84</v>
      </c>
      <c r="E28" s="95" t="s">
        <v>92</v>
      </c>
      <c r="F28" s="95" t="s">
        <v>61</v>
      </c>
      <c r="G28" s="95" t="s">
        <v>60</v>
      </c>
      <c r="H28" s="112" t="s">
        <v>86</v>
      </c>
      <c r="I28" s="124" t="s">
        <v>94</v>
      </c>
      <c r="J28" s="95"/>
      <c r="K28" s="95">
        <v>7807000</v>
      </c>
      <c r="L28" s="95" t="s">
        <v>87</v>
      </c>
      <c r="M28" s="97" t="s">
        <v>41</v>
      </c>
      <c r="N28" s="95">
        <v>4557000</v>
      </c>
      <c r="O28" s="98">
        <v>0</v>
      </c>
      <c r="P28" s="98">
        <v>0</v>
      </c>
      <c r="Q28" s="98">
        <v>0</v>
      </c>
      <c r="R28" s="98">
        <v>0</v>
      </c>
      <c r="S28" s="95">
        <v>0</v>
      </c>
      <c r="T28" s="98">
        <v>0</v>
      </c>
      <c r="U28" s="98">
        <v>0</v>
      </c>
      <c r="V28" s="99">
        <v>0</v>
      </c>
      <c r="W28" s="99">
        <v>0</v>
      </c>
      <c r="X28" s="99">
        <v>0</v>
      </c>
      <c r="Y28" s="99">
        <v>0</v>
      </c>
      <c r="Z28" s="98">
        <v>0</v>
      </c>
      <c r="AA28" s="95">
        <v>0</v>
      </c>
      <c r="AB28" s="98">
        <v>0</v>
      </c>
      <c r="AC28" s="98">
        <v>0</v>
      </c>
      <c r="AD28" s="59">
        <v>4557000</v>
      </c>
      <c r="AE28" s="59">
        <v>0</v>
      </c>
      <c r="AF28" s="99">
        <v>0</v>
      </c>
      <c r="AG28" s="99">
        <v>0</v>
      </c>
      <c r="AH28" s="99">
        <v>0</v>
      </c>
      <c r="AI28" s="3"/>
      <c r="AJ28" s="3"/>
      <c r="AK28" s="3"/>
    </row>
    <row r="29" spans="1:37" ht="102" customHeight="1">
      <c r="A29" s="159">
        <v>5</v>
      </c>
      <c r="B29" s="112" t="s">
        <v>88</v>
      </c>
      <c r="C29" s="95" t="s">
        <v>91</v>
      </c>
      <c r="D29" s="95" t="s">
        <v>89</v>
      </c>
      <c r="E29" s="95" t="s">
        <v>90</v>
      </c>
      <c r="F29" s="95" t="s">
        <v>61</v>
      </c>
      <c r="G29" s="95" t="s">
        <v>60</v>
      </c>
      <c r="H29" s="112" t="s">
        <v>88</v>
      </c>
      <c r="I29" s="124" t="s">
        <v>93</v>
      </c>
      <c r="J29" s="95"/>
      <c r="K29" s="95">
        <v>2757368</v>
      </c>
      <c r="L29" s="95" t="s">
        <v>87</v>
      </c>
      <c r="M29" s="97" t="s">
        <v>41</v>
      </c>
      <c r="N29" s="95">
        <v>1837368</v>
      </c>
      <c r="O29" s="98">
        <v>0</v>
      </c>
      <c r="P29" s="98">
        <v>0</v>
      </c>
      <c r="Q29" s="98">
        <v>0</v>
      </c>
      <c r="R29" s="98">
        <v>0</v>
      </c>
      <c r="S29" s="95">
        <v>0</v>
      </c>
      <c r="T29" s="98">
        <v>0</v>
      </c>
      <c r="U29" s="98">
        <v>0</v>
      </c>
      <c r="V29" s="99">
        <v>0</v>
      </c>
      <c r="W29" s="99">
        <v>0</v>
      </c>
      <c r="X29" s="99">
        <v>0</v>
      </c>
      <c r="Y29" s="99">
        <v>0</v>
      </c>
      <c r="Z29" s="98">
        <v>0</v>
      </c>
      <c r="AA29" s="95">
        <v>0</v>
      </c>
      <c r="AB29" s="98">
        <v>0</v>
      </c>
      <c r="AC29" s="98">
        <v>0</v>
      </c>
      <c r="AD29" s="59">
        <f>N29+S29-V29-Y29-AA29</f>
        <v>1837368</v>
      </c>
      <c r="AE29" s="59">
        <v>0</v>
      </c>
      <c r="AF29" s="99">
        <v>0</v>
      </c>
      <c r="AG29" s="99">
        <v>0</v>
      </c>
      <c r="AH29" s="99">
        <v>0</v>
      </c>
      <c r="AI29" s="3"/>
      <c r="AJ29" s="3"/>
      <c r="AK29" s="3"/>
    </row>
    <row r="30" spans="1:37" ht="102" customHeight="1">
      <c r="A30" s="159">
        <v>6</v>
      </c>
      <c r="B30" s="124">
        <v>42612</v>
      </c>
      <c r="C30" s="95" t="s">
        <v>99</v>
      </c>
      <c r="D30" s="95" t="s">
        <v>106</v>
      </c>
      <c r="E30" s="95" t="s">
        <v>107</v>
      </c>
      <c r="F30" s="95" t="s">
        <v>61</v>
      </c>
      <c r="G30" s="95" t="s">
        <v>60</v>
      </c>
      <c r="H30" s="124">
        <v>42612</v>
      </c>
      <c r="I30" s="124">
        <v>43706</v>
      </c>
      <c r="J30" s="95"/>
      <c r="K30" s="95">
        <v>19524000</v>
      </c>
      <c r="L30" s="95" t="s">
        <v>108</v>
      </c>
      <c r="M30" s="97" t="s">
        <v>41</v>
      </c>
      <c r="N30" s="97">
        <v>19524000</v>
      </c>
      <c r="O30" s="98">
        <v>0</v>
      </c>
      <c r="P30" s="98">
        <v>0</v>
      </c>
      <c r="Q30" s="98">
        <v>0</v>
      </c>
      <c r="R30" s="98">
        <v>0</v>
      </c>
      <c r="S30" s="95">
        <v>2170000</v>
      </c>
      <c r="T30" s="98">
        <v>1274.36</v>
      </c>
      <c r="U30" s="98">
        <v>19530</v>
      </c>
      <c r="V30" s="99">
        <v>2170000</v>
      </c>
      <c r="W30" s="99">
        <v>0</v>
      </c>
      <c r="X30" s="99">
        <v>0</v>
      </c>
      <c r="Y30" s="99">
        <v>2170000</v>
      </c>
      <c r="Z30" s="98">
        <v>0</v>
      </c>
      <c r="AA30" s="95">
        <v>0</v>
      </c>
      <c r="AB30" s="98">
        <v>0</v>
      </c>
      <c r="AC30" s="98">
        <v>0</v>
      </c>
      <c r="AD30" s="59">
        <f>N30+S30-V30-Y30-AA30</f>
        <v>17354000</v>
      </c>
      <c r="AE30" s="59">
        <v>1274.36</v>
      </c>
      <c r="AF30" s="99">
        <v>19530</v>
      </c>
      <c r="AG30" s="99">
        <v>0</v>
      </c>
      <c r="AH30" s="99">
        <v>1274.36</v>
      </c>
      <c r="AI30" s="3"/>
      <c r="AJ30" s="3"/>
      <c r="AK30" s="3"/>
    </row>
    <row r="31" spans="1:34" ht="12.75">
      <c r="A31" s="182" t="s">
        <v>10</v>
      </c>
      <c r="B31" s="183"/>
      <c r="C31" s="183"/>
      <c r="D31" s="183"/>
      <c r="E31" s="183"/>
      <c r="F31" s="183"/>
      <c r="G31" s="183"/>
      <c r="H31" s="183"/>
      <c r="I31" s="183"/>
      <c r="J31" s="184"/>
      <c r="K31" s="60">
        <f>SUM(K23:K30)</f>
        <v>48963368</v>
      </c>
      <c r="L31" s="60"/>
      <c r="M31" s="60"/>
      <c r="N31" s="60">
        <f aca="true" t="shared" si="2" ref="N31:AD31">SUM(N23:N30)</f>
        <v>29559368</v>
      </c>
      <c r="O31" s="60">
        <f t="shared" si="2"/>
        <v>0</v>
      </c>
      <c r="P31" s="60">
        <f t="shared" si="2"/>
        <v>0</v>
      </c>
      <c r="Q31" s="60">
        <f t="shared" si="2"/>
        <v>0</v>
      </c>
      <c r="R31" s="60">
        <f t="shared" si="2"/>
        <v>0</v>
      </c>
      <c r="S31" s="60">
        <f t="shared" si="2"/>
        <v>2170000</v>
      </c>
      <c r="T31" s="60">
        <f t="shared" si="2"/>
        <v>1274.36</v>
      </c>
      <c r="U31" s="60">
        <f t="shared" si="2"/>
        <v>19530</v>
      </c>
      <c r="V31" s="60">
        <f t="shared" si="2"/>
        <v>2170000</v>
      </c>
      <c r="W31" s="60">
        <f t="shared" si="2"/>
        <v>0</v>
      </c>
      <c r="X31" s="60">
        <f t="shared" si="2"/>
        <v>0</v>
      </c>
      <c r="Y31" s="60">
        <f t="shared" si="2"/>
        <v>2170000</v>
      </c>
      <c r="Z31" s="60">
        <f t="shared" si="2"/>
        <v>0</v>
      </c>
      <c r="AA31" s="60">
        <f t="shared" si="2"/>
        <v>0</v>
      </c>
      <c r="AB31" s="60">
        <f t="shared" si="2"/>
        <v>0</v>
      </c>
      <c r="AC31" s="60">
        <f t="shared" si="2"/>
        <v>0</v>
      </c>
      <c r="AD31" s="60">
        <f t="shared" si="2"/>
        <v>27389368</v>
      </c>
      <c r="AE31" s="60">
        <f>SUM(AE23:AE30)</f>
        <v>1274.36</v>
      </c>
      <c r="AF31" s="60">
        <f>SUM(AF23:AF30)</f>
        <v>19530</v>
      </c>
      <c r="AG31" s="60">
        <f>SUM(AG23:AG29)</f>
        <v>0</v>
      </c>
      <c r="AH31" s="60">
        <f>SUM(AH23:AH30)</f>
        <v>1274.36</v>
      </c>
    </row>
    <row r="32" spans="1:34" ht="15" customHeight="1">
      <c r="A32" s="185" t="s">
        <v>56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7"/>
    </row>
    <row r="33" spans="1:34" ht="12.75">
      <c r="A33" s="59"/>
      <c r="B33" s="59"/>
      <c r="C33" s="43"/>
      <c r="D33" s="43"/>
      <c r="E33" s="43"/>
      <c r="F33" s="56"/>
      <c r="G33" s="56"/>
      <c r="H33" s="43"/>
      <c r="I33" s="43"/>
      <c r="J33" s="56"/>
      <c r="K33" s="56"/>
      <c r="L33" s="56"/>
      <c r="M33" s="56"/>
      <c r="N33" s="56"/>
      <c r="O33" s="43"/>
      <c r="P33" s="43"/>
      <c r="Q33" s="43"/>
      <c r="R33" s="43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44"/>
      <c r="AE33" s="44"/>
      <c r="AF33" s="44"/>
      <c r="AG33" s="55"/>
      <c r="AH33" s="55"/>
    </row>
    <row r="34" spans="1:34" ht="12.75">
      <c r="A34" s="182" t="s">
        <v>11</v>
      </c>
      <c r="B34" s="183"/>
      <c r="C34" s="183"/>
      <c r="D34" s="183"/>
      <c r="E34" s="183"/>
      <c r="F34" s="183"/>
      <c r="G34" s="183"/>
      <c r="H34" s="183"/>
      <c r="I34" s="183"/>
      <c r="J34" s="184"/>
      <c r="K34" s="45"/>
      <c r="L34" s="45"/>
      <c r="M34" s="45"/>
      <c r="N34" s="57">
        <v>0</v>
      </c>
      <c r="O34" s="45">
        <f aca="true" t="shared" si="3" ref="O34:AH34">SUM(O33:O33)</f>
        <v>0</v>
      </c>
      <c r="P34" s="45">
        <f t="shared" si="3"/>
        <v>0</v>
      </c>
      <c r="Q34" s="45">
        <f t="shared" si="3"/>
        <v>0</v>
      </c>
      <c r="R34" s="45">
        <f t="shared" si="3"/>
        <v>0</v>
      </c>
      <c r="S34" s="45">
        <f t="shared" si="3"/>
        <v>0</v>
      </c>
      <c r="T34" s="45">
        <f t="shared" si="3"/>
        <v>0</v>
      </c>
      <c r="U34" s="45">
        <f t="shared" si="3"/>
        <v>0</v>
      </c>
      <c r="V34" s="45">
        <f t="shared" si="3"/>
        <v>0</v>
      </c>
      <c r="W34" s="45">
        <f t="shared" si="3"/>
        <v>0</v>
      </c>
      <c r="X34" s="45">
        <f t="shared" si="3"/>
        <v>0</v>
      </c>
      <c r="Y34" s="45">
        <f t="shared" si="3"/>
        <v>0</v>
      </c>
      <c r="Z34" s="45">
        <f t="shared" si="3"/>
        <v>0</v>
      </c>
      <c r="AA34" s="45">
        <f>SUM(AA33)</f>
        <v>0</v>
      </c>
      <c r="AB34" s="45">
        <f>SUM(AB33)</f>
        <v>0</v>
      </c>
      <c r="AC34" s="45">
        <f>SUM(AC33)</f>
        <v>0</v>
      </c>
      <c r="AD34" s="45">
        <f t="shared" si="3"/>
        <v>0</v>
      </c>
      <c r="AE34" s="45">
        <f t="shared" si="3"/>
        <v>0</v>
      </c>
      <c r="AF34" s="45">
        <f t="shared" si="3"/>
        <v>0</v>
      </c>
      <c r="AG34" s="45">
        <f t="shared" si="3"/>
        <v>0</v>
      </c>
      <c r="AH34" s="45">
        <f t="shared" si="3"/>
        <v>0</v>
      </c>
    </row>
    <row r="35" spans="1:34" ht="12.75">
      <c r="A35" s="185" t="s">
        <v>57</v>
      </c>
      <c r="B35" s="186"/>
      <c r="C35" s="186"/>
      <c r="D35" s="186"/>
      <c r="E35" s="186"/>
      <c r="F35" s="186"/>
      <c r="G35" s="186"/>
      <c r="H35" s="186"/>
      <c r="I35" s="186"/>
      <c r="J35" s="187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59"/>
      <c r="AB35" s="59"/>
      <c r="AC35" s="59"/>
      <c r="AD35" s="59"/>
      <c r="AE35" s="173"/>
      <c r="AF35" s="173"/>
      <c r="AG35" s="173"/>
      <c r="AH35" s="173"/>
    </row>
    <row r="36" spans="1:34" ht="12.75">
      <c r="A36" s="59"/>
      <c r="B36" s="59"/>
      <c r="C36" s="43"/>
      <c r="D36" s="43"/>
      <c r="E36" s="43"/>
      <c r="F36" s="43"/>
      <c r="G36" s="56"/>
      <c r="H36" s="56"/>
      <c r="I36" s="56"/>
      <c r="J36" s="56"/>
      <c r="K36" s="55"/>
      <c r="L36" s="55"/>
      <c r="M36" s="55"/>
      <c r="N36" s="55"/>
      <c r="O36" s="55"/>
      <c r="P36" s="55"/>
      <c r="Q36" s="55"/>
      <c r="R36" s="55"/>
      <c r="S36" s="55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44"/>
      <c r="AE36" s="44"/>
      <c r="AF36" s="44"/>
      <c r="AG36" s="58"/>
      <c r="AH36" s="58"/>
    </row>
    <row r="37" spans="1:34" ht="12.75">
      <c r="A37" s="185" t="s">
        <v>12</v>
      </c>
      <c r="B37" s="186"/>
      <c r="C37" s="186"/>
      <c r="D37" s="186"/>
      <c r="E37" s="186"/>
      <c r="F37" s="186"/>
      <c r="G37" s="186"/>
      <c r="H37" s="186"/>
      <c r="I37" s="186"/>
      <c r="J37" s="187"/>
      <c r="K37" s="59"/>
      <c r="L37" s="59"/>
      <c r="M37" s="59"/>
      <c r="N37" s="59">
        <f aca="true" t="shared" si="4" ref="N37:AH37">SUM(N36)</f>
        <v>0</v>
      </c>
      <c r="O37" s="59">
        <f t="shared" si="4"/>
        <v>0</v>
      </c>
      <c r="P37" s="59">
        <f t="shared" si="4"/>
        <v>0</v>
      </c>
      <c r="Q37" s="59">
        <f t="shared" si="4"/>
        <v>0</v>
      </c>
      <c r="R37" s="59">
        <f t="shared" si="4"/>
        <v>0</v>
      </c>
      <c r="S37" s="59">
        <f t="shared" si="4"/>
        <v>0</v>
      </c>
      <c r="T37" s="59">
        <f t="shared" si="4"/>
        <v>0</v>
      </c>
      <c r="U37" s="59">
        <f t="shared" si="4"/>
        <v>0</v>
      </c>
      <c r="V37" s="59">
        <f t="shared" si="4"/>
        <v>0</v>
      </c>
      <c r="W37" s="59">
        <f t="shared" si="4"/>
        <v>0</v>
      </c>
      <c r="X37" s="59">
        <f t="shared" si="4"/>
        <v>0</v>
      </c>
      <c r="Y37" s="59">
        <f t="shared" si="4"/>
        <v>0</v>
      </c>
      <c r="Z37" s="59">
        <f t="shared" si="4"/>
        <v>0</v>
      </c>
      <c r="AA37" s="45">
        <f>SUM(AA36)</f>
        <v>0</v>
      </c>
      <c r="AB37" s="45">
        <f>SUM(AB36)</f>
        <v>0</v>
      </c>
      <c r="AC37" s="45">
        <f>SUM(AC36)</f>
        <v>0</v>
      </c>
      <c r="AD37" s="59">
        <f t="shared" si="4"/>
        <v>0</v>
      </c>
      <c r="AE37" s="59">
        <f t="shared" si="4"/>
        <v>0</v>
      </c>
      <c r="AF37" s="59">
        <f t="shared" si="4"/>
        <v>0</v>
      </c>
      <c r="AG37" s="59">
        <f t="shared" si="4"/>
        <v>0</v>
      </c>
      <c r="AH37" s="59">
        <f t="shared" si="4"/>
        <v>0</v>
      </c>
    </row>
    <row r="38" spans="1:34" ht="12.75">
      <c r="A38" s="185" t="s">
        <v>13</v>
      </c>
      <c r="B38" s="186"/>
      <c r="C38" s="186"/>
      <c r="D38" s="186"/>
      <c r="E38" s="186"/>
      <c r="F38" s="186"/>
      <c r="G38" s="187"/>
      <c r="H38" s="78"/>
      <c r="I38" s="78"/>
      <c r="J38" s="78"/>
      <c r="K38" s="60">
        <f>K31</f>
        <v>48963368</v>
      </c>
      <c r="L38" s="78"/>
      <c r="M38" s="78"/>
      <c r="N38" s="60">
        <f>SUM(N37,N34,N31,N21)</f>
        <v>29559368</v>
      </c>
      <c r="O38" s="58">
        <f>SUM(O31)</f>
        <v>0</v>
      </c>
      <c r="P38" s="55">
        <v>0</v>
      </c>
      <c r="Q38" s="60">
        <f>SUM(Q37,Q34,Q31,Q21)</f>
        <v>0</v>
      </c>
      <c r="R38" s="58">
        <f>SUM(R31)</f>
        <v>0</v>
      </c>
      <c r="S38" s="60">
        <f aca="true" t="shared" si="5" ref="S38:AH38">SUM(S37,S34,S31,S21)</f>
        <v>2170000</v>
      </c>
      <c r="T38" s="60">
        <f t="shared" si="5"/>
        <v>1274.36</v>
      </c>
      <c r="U38" s="60">
        <f t="shared" si="5"/>
        <v>19530</v>
      </c>
      <c r="V38" s="60">
        <f t="shared" si="5"/>
        <v>2170000</v>
      </c>
      <c r="W38" s="60">
        <f t="shared" si="5"/>
        <v>0</v>
      </c>
      <c r="X38" s="60">
        <f t="shared" si="5"/>
        <v>0</v>
      </c>
      <c r="Y38" s="60">
        <f t="shared" si="5"/>
        <v>2170000</v>
      </c>
      <c r="Z38" s="60">
        <f t="shared" si="5"/>
        <v>0</v>
      </c>
      <c r="AA38" s="60">
        <f t="shared" si="5"/>
        <v>0</v>
      </c>
      <c r="AB38" s="60">
        <f t="shared" si="5"/>
        <v>0</v>
      </c>
      <c r="AC38" s="60">
        <f t="shared" si="5"/>
        <v>0</v>
      </c>
      <c r="AD38" s="60">
        <f t="shared" si="5"/>
        <v>27389368</v>
      </c>
      <c r="AE38" s="60">
        <f t="shared" si="5"/>
        <v>1274.36</v>
      </c>
      <c r="AF38" s="60">
        <f t="shared" si="5"/>
        <v>19530</v>
      </c>
      <c r="AG38" s="60">
        <f t="shared" si="5"/>
        <v>0</v>
      </c>
      <c r="AH38" s="60">
        <f t="shared" si="5"/>
        <v>1274.36</v>
      </c>
    </row>
    <row r="39" spans="1:34" ht="12.75">
      <c r="A39" s="174"/>
      <c r="B39" s="17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</row>
    <row r="40" spans="1:34" ht="12.75" customHeight="1">
      <c r="A40" s="174"/>
      <c r="B40" s="174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115"/>
      <c r="O40" s="115"/>
      <c r="P40" s="116"/>
      <c r="Q40" s="116"/>
      <c r="R40" s="116"/>
      <c r="S40" s="174"/>
      <c r="T40" s="174"/>
      <c r="U40" s="174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</row>
    <row r="41" spans="1:34" ht="12.75" customHeight="1">
      <c r="A41" s="174"/>
      <c r="B41" s="174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</row>
    <row r="42" spans="1:34" ht="12.75">
      <c r="A42" s="174"/>
      <c r="B42" s="174"/>
      <c r="C42" s="177"/>
      <c r="D42" s="119"/>
      <c r="E42" s="178"/>
      <c r="F42" s="179"/>
      <c r="G42" s="179"/>
      <c r="H42" s="126"/>
      <c r="I42" s="179"/>
      <c r="J42" s="179"/>
      <c r="K42" s="179" t="s">
        <v>96</v>
      </c>
      <c r="L42" s="179"/>
      <c r="M42" s="180"/>
      <c r="N42" s="180"/>
      <c r="O42" s="122"/>
      <c r="P42" s="126"/>
      <c r="Q42" s="127" t="s">
        <v>109</v>
      </c>
      <c r="R42" s="181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</row>
    <row r="43" spans="1:34" ht="12.7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</row>
    <row r="44" spans="1:34" ht="12.75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</row>
  </sheetData>
  <sheetProtection/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M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6.2539062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9" width="9.25390625" style="0" customWidth="1"/>
    <col min="10" max="10" width="9.125" style="0" customWidth="1"/>
    <col min="11" max="11" width="11.25390625" style="0" customWidth="1"/>
    <col min="12" max="12" width="8.00390625" style="0" customWidth="1"/>
    <col min="13" max="13" width="8.125" style="0" customWidth="1"/>
    <col min="14" max="14" width="12.125" style="0" customWidth="1"/>
    <col min="15" max="15" width="5.875" style="0" customWidth="1"/>
    <col min="16" max="16" width="5.625" style="0" customWidth="1"/>
    <col min="17" max="17" width="9.00390625" style="0" customWidth="1"/>
    <col min="18" max="18" width="6.125" style="0" customWidth="1"/>
    <col min="19" max="19" width="10.25390625" style="0" customWidth="1"/>
    <col min="20" max="20" width="8.00390625" style="0" customWidth="1"/>
    <col min="21" max="21" width="8.875" style="0" customWidth="1"/>
    <col min="22" max="22" width="11.25390625" style="0" customWidth="1"/>
    <col min="23" max="23" width="7.125" style="0" customWidth="1"/>
    <col min="24" max="24" width="9.125" style="0" customWidth="1"/>
    <col min="25" max="25" width="10.25390625" style="0" customWidth="1"/>
    <col min="26" max="26" width="5.625" style="0" customWidth="1"/>
    <col min="27" max="27" width="6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6.25390625" style="0" customWidth="1"/>
    <col min="32" max="32" width="6.375" style="0" customWidth="1"/>
    <col min="33" max="33" width="5.75390625" style="0" customWidth="1"/>
    <col min="34" max="34" width="5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97" t="s">
        <v>59</v>
      </c>
      <c r="AB2" s="197"/>
      <c r="AC2" s="197"/>
      <c r="AD2" s="197"/>
      <c r="AE2" s="197"/>
      <c r="AF2" s="197"/>
      <c r="AG2" s="197"/>
    </row>
    <row r="3" spans="1:39" ht="20.25" customHeight="1">
      <c r="A3" s="163"/>
      <c r="B3" s="163"/>
      <c r="C3" s="164"/>
      <c r="D3" s="164"/>
      <c r="E3" s="164"/>
      <c r="F3" s="164"/>
      <c r="G3" s="273" t="s">
        <v>77</v>
      </c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165"/>
      <c r="S3" s="164"/>
      <c r="T3" s="164"/>
      <c r="U3" s="164"/>
      <c r="V3" s="163"/>
      <c r="W3" s="163"/>
      <c r="X3" s="163"/>
      <c r="Y3" s="163"/>
      <c r="Z3" s="163"/>
      <c r="AA3" s="163"/>
      <c r="AB3" s="163"/>
      <c r="AC3" s="274" t="s">
        <v>95</v>
      </c>
      <c r="AD3" s="274"/>
      <c r="AE3" s="274"/>
      <c r="AF3" s="274"/>
      <c r="AG3" s="274"/>
      <c r="AH3" s="274"/>
      <c r="AJ3" s="6"/>
      <c r="AK3" s="6"/>
      <c r="AL3" s="6"/>
      <c r="AM3" s="6"/>
    </row>
    <row r="4" spans="1:34" ht="0.75" customHeight="1">
      <c r="A4" s="163"/>
      <c r="B4" s="163"/>
      <c r="C4" s="164"/>
      <c r="D4" s="164"/>
      <c r="E4" s="164"/>
      <c r="F4" s="164"/>
      <c r="G4" s="164"/>
      <c r="H4" s="164"/>
      <c r="I4" s="164"/>
      <c r="J4" s="275"/>
      <c r="K4" s="275"/>
      <c r="L4" s="275"/>
      <c r="M4" s="275"/>
      <c r="N4" s="275"/>
      <c r="O4" s="275"/>
      <c r="P4" s="275"/>
      <c r="Q4" s="275"/>
      <c r="R4" s="275"/>
      <c r="S4" s="164"/>
      <c r="T4" s="164"/>
      <c r="U4" s="164"/>
      <c r="V4" s="163"/>
      <c r="W4" s="163"/>
      <c r="X4" s="163"/>
      <c r="Y4" s="163"/>
      <c r="Z4" s="163"/>
      <c r="AA4" s="163"/>
      <c r="AB4" s="163"/>
      <c r="AC4" s="274"/>
      <c r="AD4" s="274"/>
      <c r="AE4" s="274"/>
      <c r="AF4" s="274"/>
      <c r="AG4" s="274"/>
      <c r="AH4" s="274"/>
    </row>
    <row r="5" spans="1:34" ht="12.75">
      <c r="A5" s="163"/>
      <c r="B5" s="163"/>
      <c r="C5" s="166"/>
      <c r="D5" s="164"/>
      <c r="E5" s="164"/>
      <c r="F5" s="164"/>
      <c r="G5" s="164"/>
      <c r="H5" s="164"/>
      <c r="I5" s="167"/>
      <c r="J5" s="276" t="s">
        <v>124</v>
      </c>
      <c r="K5" s="276"/>
      <c r="L5" s="276"/>
      <c r="M5" s="276"/>
      <c r="N5" s="276"/>
      <c r="O5" s="164"/>
      <c r="P5" s="164"/>
      <c r="Q5" s="164"/>
      <c r="R5" s="164"/>
      <c r="S5" s="164"/>
      <c r="T5" s="164"/>
      <c r="U5" s="164"/>
      <c r="V5" s="163"/>
      <c r="W5" s="163"/>
      <c r="X5" s="163"/>
      <c r="Y5" s="163"/>
      <c r="Z5" s="163"/>
      <c r="AA5" s="163"/>
      <c r="AB5" s="163"/>
      <c r="AC5" s="274"/>
      <c r="AD5" s="274"/>
      <c r="AE5" s="274"/>
      <c r="AF5" s="274"/>
      <c r="AG5" s="274"/>
      <c r="AH5" s="274"/>
    </row>
    <row r="6" spans="1:34" ht="25.5" customHeight="1">
      <c r="A6" s="163"/>
      <c r="B6" s="163"/>
      <c r="C6" s="166" t="s">
        <v>44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3"/>
      <c r="W6" s="163"/>
      <c r="X6" s="163"/>
      <c r="Y6" s="163"/>
      <c r="Z6" s="163"/>
      <c r="AA6" s="163"/>
      <c r="AB6" s="163"/>
      <c r="AC6" s="274"/>
      <c r="AD6" s="274"/>
      <c r="AE6" s="274"/>
      <c r="AF6" s="274"/>
      <c r="AG6" s="274"/>
      <c r="AH6" s="274"/>
    </row>
    <row r="7" spans="1:34" ht="12" customHeight="1">
      <c r="A7" s="163"/>
      <c r="B7" s="163"/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3"/>
      <c r="W7" s="163"/>
      <c r="X7" s="163"/>
      <c r="Y7" s="163"/>
      <c r="Z7" s="163"/>
      <c r="AA7" s="163"/>
      <c r="AB7" s="163"/>
      <c r="AC7" s="274"/>
      <c r="AD7" s="274"/>
      <c r="AE7" s="274"/>
      <c r="AF7" s="274"/>
      <c r="AG7" s="274"/>
      <c r="AH7" s="274"/>
    </row>
    <row r="8" spans="1:34" ht="12.75">
      <c r="A8" s="163"/>
      <c r="B8" s="163"/>
      <c r="C8" s="277" t="s">
        <v>125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163"/>
      <c r="W8" s="163"/>
      <c r="X8" s="163"/>
      <c r="Y8" s="163"/>
      <c r="Z8" s="163"/>
      <c r="AA8" s="163"/>
      <c r="AB8" s="163"/>
      <c r="AC8" s="274"/>
      <c r="AD8" s="274"/>
      <c r="AE8" s="274"/>
      <c r="AF8" s="274"/>
      <c r="AG8" s="274"/>
      <c r="AH8" s="274"/>
    </row>
    <row r="9" spans="1:34" ht="13.5" customHeight="1">
      <c r="A9" s="163"/>
      <c r="B9" s="163"/>
      <c r="C9" s="270" t="s">
        <v>33</v>
      </c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</row>
    <row r="10" spans="1:34" s="1" customFormat="1" ht="15" customHeight="1">
      <c r="A10" s="169"/>
      <c r="B10" s="169"/>
      <c r="C10" s="270" t="s">
        <v>117</v>
      </c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168"/>
      <c r="P10" s="168"/>
      <c r="Q10" s="168"/>
      <c r="R10" s="168"/>
      <c r="S10" s="170"/>
      <c r="T10" s="170"/>
      <c r="U10" s="170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</row>
    <row r="11" spans="1:34" ht="12.75">
      <c r="A11" s="163"/>
      <c r="B11" s="163"/>
      <c r="C11" s="271" t="s">
        <v>126</v>
      </c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</row>
    <row r="12" spans="1:34" ht="12.75">
      <c r="A12" s="163"/>
      <c r="B12" s="163"/>
      <c r="C12" s="170" t="s">
        <v>127</v>
      </c>
      <c r="D12" s="170"/>
      <c r="E12" s="170"/>
      <c r="F12" s="170"/>
      <c r="G12" s="170"/>
      <c r="H12" s="170"/>
      <c r="I12" s="171" t="s">
        <v>114</v>
      </c>
      <c r="J12" s="170"/>
      <c r="K12" s="272"/>
      <c r="L12" s="272"/>
      <c r="M12" s="172"/>
      <c r="N12" s="172"/>
      <c r="O12" s="172"/>
      <c r="P12" s="172"/>
      <c r="Q12" s="172"/>
      <c r="R12" s="172"/>
      <c r="S12" s="172"/>
      <c r="T12" s="172"/>
      <c r="U12" s="164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</row>
    <row r="13" spans="1:34" ht="12.75">
      <c r="A13" s="163"/>
      <c r="B13" s="163"/>
      <c r="C13" s="163"/>
      <c r="D13" s="163"/>
      <c r="E13" s="163"/>
      <c r="F13" s="163" t="s">
        <v>34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 t="s">
        <v>0</v>
      </c>
      <c r="AH13" s="163"/>
    </row>
    <row r="14" spans="1:36" ht="23.25" customHeight="1">
      <c r="A14" s="227" t="s">
        <v>45</v>
      </c>
      <c r="B14" s="227" t="s">
        <v>46</v>
      </c>
      <c r="C14" s="188" t="s">
        <v>1</v>
      </c>
      <c r="D14" s="188" t="s">
        <v>58</v>
      </c>
      <c r="E14" s="188" t="s">
        <v>47</v>
      </c>
      <c r="F14" s="188" t="s">
        <v>48</v>
      </c>
      <c r="G14" s="188" t="s">
        <v>49</v>
      </c>
      <c r="H14" s="188" t="s">
        <v>35</v>
      </c>
      <c r="I14" s="216" t="s">
        <v>2</v>
      </c>
      <c r="J14" s="217"/>
      <c r="K14" s="188" t="s">
        <v>42</v>
      </c>
      <c r="L14" s="188" t="s">
        <v>36</v>
      </c>
      <c r="M14" s="188" t="s">
        <v>37</v>
      </c>
      <c r="N14" s="243" t="s">
        <v>38</v>
      </c>
      <c r="O14" s="244"/>
      <c r="P14" s="244"/>
      <c r="Q14" s="244"/>
      <c r="R14" s="245"/>
      <c r="S14" s="230" t="s">
        <v>52</v>
      </c>
      <c r="T14" s="231"/>
      <c r="U14" s="232"/>
      <c r="V14" s="230" t="s">
        <v>3</v>
      </c>
      <c r="W14" s="231"/>
      <c r="X14" s="231"/>
      <c r="Y14" s="231"/>
      <c r="Z14" s="232"/>
      <c r="AA14" s="198" t="s">
        <v>53</v>
      </c>
      <c r="AB14" s="199"/>
      <c r="AC14" s="200"/>
      <c r="AD14" s="207" t="s">
        <v>32</v>
      </c>
      <c r="AE14" s="208"/>
      <c r="AF14" s="208"/>
      <c r="AG14" s="208"/>
      <c r="AH14" s="209"/>
      <c r="AI14" s="29"/>
      <c r="AJ14" s="29"/>
    </row>
    <row r="15" spans="1:36" ht="12.75">
      <c r="A15" s="228"/>
      <c r="B15" s="228"/>
      <c r="C15" s="189"/>
      <c r="D15" s="189"/>
      <c r="E15" s="189"/>
      <c r="F15" s="189"/>
      <c r="G15" s="189"/>
      <c r="H15" s="189"/>
      <c r="I15" s="218"/>
      <c r="J15" s="219"/>
      <c r="K15" s="189"/>
      <c r="L15" s="189"/>
      <c r="M15" s="189"/>
      <c r="N15" s="246"/>
      <c r="O15" s="247"/>
      <c r="P15" s="247"/>
      <c r="Q15" s="247"/>
      <c r="R15" s="248"/>
      <c r="S15" s="236"/>
      <c r="T15" s="237"/>
      <c r="U15" s="238"/>
      <c r="V15" s="233"/>
      <c r="W15" s="234"/>
      <c r="X15" s="234"/>
      <c r="Y15" s="234"/>
      <c r="Z15" s="235"/>
      <c r="AA15" s="201"/>
      <c r="AB15" s="202"/>
      <c r="AC15" s="203"/>
      <c r="AD15" s="210"/>
      <c r="AE15" s="211"/>
      <c r="AF15" s="211"/>
      <c r="AG15" s="211"/>
      <c r="AH15" s="212"/>
      <c r="AI15" s="30"/>
      <c r="AJ15" s="30"/>
    </row>
    <row r="16" spans="1:36" ht="28.5" customHeight="1">
      <c r="A16" s="228"/>
      <c r="B16" s="228"/>
      <c r="C16" s="189"/>
      <c r="D16" s="189"/>
      <c r="E16" s="189"/>
      <c r="F16" s="189"/>
      <c r="G16" s="189"/>
      <c r="H16" s="189"/>
      <c r="I16" s="220"/>
      <c r="J16" s="221"/>
      <c r="K16" s="189"/>
      <c r="L16" s="189"/>
      <c r="M16" s="189"/>
      <c r="N16" s="194" t="s">
        <v>6</v>
      </c>
      <c r="O16" s="195"/>
      <c r="P16" s="196"/>
      <c r="Q16" s="194" t="s">
        <v>5</v>
      </c>
      <c r="R16" s="196"/>
      <c r="S16" s="233"/>
      <c r="T16" s="234"/>
      <c r="U16" s="235"/>
      <c r="V16" s="194" t="s">
        <v>4</v>
      </c>
      <c r="W16" s="195"/>
      <c r="X16" s="196"/>
      <c r="Y16" s="194" t="s">
        <v>39</v>
      </c>
      <c r="Z16" s="196"/>
      <c r="AA16" s="204"/>
      <c r="AB16" s="205"/>
      <c r="AC16" s="206"/>
      <c r="AD16" s="194" t="s">
        <v>6</v>
      </c>
      <c r="AE16" s="195"/>
      <c r="AF16" s="196"/>
      <c r="AG16" s="194" t="s">
        <v>5</v>
      </c>
      <c r="AH16" s="196"/>
      <c r="AI16" s="30"/>
      <c r="AJ16" s="30"/>
    </row>
    <row r="17" spans="1:36" ht="42.75" customHeight="1">
      <c r="A17" s="229"/>
      <c r="B17" s="229"/>
      <c r="C17" s="190"/>
      <c r="D17" s="190"/>
      <c r="E17" s="190"/>
      <c r="F17" s="190"/>
      <c r="G17" s="190"/>
      <c r="H17" s="190"/>
      <c r="I17" s="74" t="s">
        <v>50</v>
      </c>
      <c r="J17" s="74" t="s">
        <v>51</v>
      </c>
      <c r="K17" s="190"/>
      <c r="L17" s="190"/>
      <c r="M17" s="190"/>
      <c r="N17" s="75" t="s">
        <v>40</v>
      </c>
      <c r="O17" s="75" t="s">
        <v>7</v>
      </c>
      <c r="P17" s="76" t="s">
        <v>8</v>
      </c>
      <c r="Q17" s="75" t="s">
        <v>40</v>
      </c>
      <c r="R17" s="75" t="s">
        <v>7</v>
      </c>
      <c r="S17" s="75" t="s">
        <v>40</v>
      </c>
      <c r="T17" s="75" t="s">
        <v>7</v>
      </c>
      <c r="U17" s="75" t="s">
        <v>8</v>
      </c>
      <c r="V17" s="75" t="s">
        <v>40</v>
      </c>
      <c r="W17" s="75" t="s">
        <v>7</v>
      </c>
      <c r="X17" s="75" t="s">
        <v>8</v>
      </c>
      <c r="Y17" s="75" t="s">
        <v>40</v>
      </c>
      <c r="Z17" s="75" t="s">
        <v>7</v>
      </c>
      <c r="AA17" s="75" t="s">
        <v>40</v>
      </c>
      <c r="AB17" s="75" t="s">
        <v>7</v>
      </c>
      <c r="AC17" s="75" t="s">
        <v>8</v>
      </c>
      <c r="AD17" s="75" t="s">
        <v>40</v>
      </c>
      <c r="AE17" s="75" t="s">
        <v>7</v>
      </c>
      <c r="AF17" s="75" t="s">
        <v>8</v>
      </c>
      <c r="AG17" s="75" t="s">
        <v>40</v>
      </c>
      <c r="AH17" s="75" t="s">
        <v>7</v>
      </c>
      <c r="AI17" s="31"/>
      <c r="AJ17" s="32"/>
    </row>
    <row r="18" spans="1:36" ht="12.75">
      <c r="A18" s="42">
        <v>1</v>
      </c>
      <c r="B18" s="42">
        <v>2</v>
      </c>
      <c r="C18" s="47">
        <v>3</v>
      </c>
      <c r="D18" s="47">
        <v>4</v>
      </c>
      <c r="E18" s="47">
        <v>5</v>
      </c>
      <c r="F18" s="47">
        <v>6</v>
      </c>
      <c r="G18" s="47">
        <v>7</v>
      </c>
      <c r="H18" s="47">
        <v>8</v>
      </c>
      <c r="I18" s="47">
        <v>9</v>
      </c>
      <c r="J18" s="47">
        <v>10</v>
      </c>
      <c r="K18" s="47">
        <v>11</v>
      </c>
      <c r="L18" s="47">
        <v>12</v>
      </c>
      <c r="M18" s="47">
        <v>13</v>
      </c>
      <c r="N18" s="48">
        <v>14</v>
      </c>
      <c r="O18" s="48">
        <v>15</v>
      </c>
      <c r="P18" s="48">
        <f>O18+1</f>
        <v>16</v>
      </c>
      <c r="Q18" s="48">
        <f>P18+1</f>
        <v>17</v>
      </c>
      <c r="R18" s="48">
        <v>18</v>
      </c>
      <c r="S18" s="48">
        <v>19</v>
      </c>
      <c r="T18" s="48">
        <v>20</v>
      </c>
      <c r="U18" s="48">
        <f aca="true" t="shared" si="0" ref="U18:AG18">T18+1</f>
        <v>21</v>
      </c>
      <c r="V18" s="48">
        <f t="shared" si="0"/>
        <v>22</v>
      </c>
      <c r="W18" s="48">
        <v>23</v>
      </c>
      <c r="X18" s="48">
        <f t="shared" si="0"/>
        <v>24</v>
      </c>
      <c r="Y18" s="48">
        <f t="shared" si="0"/>
        <v>25</v>
      </c>
      <c r="Z18" s="48">
        <v>26</v>
      </c>
      <c r="AA18" s="48">
        <v>28</v>
      </c>
      <c r="AB18" s="48">
        <v>29</v>
      </c>
      <c r="AC18" s="48">
        <v>30</v>
      </c>
      <c r="AD18" s="48">
        <v>31</v>
      </c>
      <c r="AE18" s="48">
        <v>32</v>
      </c>
      <c r="AF18" s="48">
        <f t="shared" si="0"/>
        <v>33</v>
      </c>
      <c r="AG18" s="48">
        <f t="shared" si="0"/>
        <v>34</v>
      </c>
      <c r="AH18" s="48">
        <v>35</v>
      </c>
      <c r="AI18" s="33"/>
      <c r="AJ18" s="33"/>
    </row>
    <row r="19" spans="1:37" ht="12.75">
      <c r="A19" s="191" t="s">
        <v>54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3"/>
      <c r="AI19" s="34"/>
      <c r="AJ19" s="34"/>
      <c r="AK19" s="34"/>
    </row>
    <row r="20" spans="1:37" ht="14.25" customHeight="1">
      <c r="A20" s="61"/>
      <c r="B20" s="61"/>
      <c r="C20" s="63"/>
      <c r="D20" s="63"/>
      <c r="E20" s="63"/>
      <c r="F20" s="64"/>
      <c r="G20" s="64"/>
      <c r="H20" s="65"/>
      <c r="I20" s="65"/>
      <c r="J20" s="66"/>
      <c r="K20" s="67"/>
      <c r="L20" s="68"/>
      <c r="M20" s="64"/>
      <c r="N20" s="67"/>
      <c r="O20" s="69"/>
      <c r="P20" s="69"/>
      <c r="Q20" s="69"/>
      <c r="R20" s="69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1"/>
      <c r="AE20" s="71"/>
      <c r="AF20" s="71"/>
      <c r="AG20" s="70"/>
      <c r="AH20" s="70"/>
      <c r="AI20" s="3"/>
      <c r="AJ20" s="3"/>
      <c r="AK20" s="3"/>
    </row>
    <row r="21" spans="1:37" ht="12.75">
      <c r="A21" s="224" t="s">
        <v>9</v>
      </c>
      <c r="B21" s="225"/>
      <c r="C21" s="226"/>
      <c r="D21" s="62"/>
      <c r="E21" s="62"/>
      <c r="F21" s="62"/>
      <c r="G21" s="62"/>
      <c r="H21" s="72"/>
      <c r="I21" s="72"/>
      <c r="J21" s="73"/>
      <c r="K21" s="73"/>
      <c r="L21" s="73"/>
      <c r="M21" s="73"/>
      <c r="N21" s="60">
        <f aca="true" t="shared" si="1" ref="N21:AH21">SUM(N20)</f>
        <v>0</v>
      </c>
      <c r="O21" s="60">
        <f t="shared" si="1"/>
        <v>0</v>
      </c>
      <c r="P21" s="60">
        <f t="shared" si="1"/>
        <v>0</v>
      </c>
      <c r="Q21" s="60">
        <f t="shared" si="1"/>
        <v>0</v>
      </c>
      <c r="R21" s="60">
        <f t="shared" si="1"/>
        <v>0</v>
      </c>
      <c r="S21" s="60">
        <f t="shared" si="1"/>
        <v>0</v>
      </c>
      <c r="T21" s="60">
        <f t="shared" si="1"/>
        <v>0</v>
      </c>
      <c r="U21" s="60">
        <f t="shared" si="1"/>
        <v>0</v>
      </c>
      <c r="V21" s="60">
        <f t="shared" si="1"/>
        <v>0</v>
      </c>
      <c r="W21" s="60">
        <f t="shared" si="1"/>
        <v>0</v>
      </c>
      <c r="X21" s="60">
        <f t="shared" si="1"/>
        <v>0</v>
      </c>
      <c r="Y21" s="60">
        <f t="shared" si="1"/>
        <v>0</v>
      </c>
      <c r="Z21" s="60">
        <f t="shared" si="1"/>
        <v>0</v>
      </c>
      <c r="AA21" s="60">
        <f>SUM(AA20)</f>
        <v>0</v>
      </c>
      <c r="AB21" s="60">
        <f>SUM(AB20)</f>
        <v>0</v>
      </c>
      <c r="AC21" s="60">
        <f>SUM(AC20)</f>
        <v>0</v>
      </c>
      <c r="AD21" s="60">
        <f t="shared" si="1"/>
        <v>0</v>
      </c>
      <c r="AE21" s="60">
        <f t="shared" si="1"/>
        <v>0</v>
      </c>
      <c r="AF21" s="60">
        <f t="shared" si="1"/>
        <v>0</v>
      </c>
      <c r="AG21" s="60">
        <f t="shared" si="1"/>
        <v>0</v>
      </c>
      <c r="AH21" s="60">
        <f t="shared" si="1"/>
        <v>0</v>
      </c>
      <c r="AI21" s="35"/>
      <c r="AJ21" s="3"/>
      <c r="AK21" s="3"/>
    </row>
    <row r="22" spans="1:37" ht="12" customHeight="1">
      <c r="A22" s="191" t="s">
        <v>55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3"/>
      <c r="AI22" s="3"/>
      <c r="AJ22" s="3"/>
      <c r="AK22" s="3"/>
    </row>
    <row r="23" spans="1:37" ht="99" customHeight="1" hidden="1">
      <c r="A23" s="157"/>
      <c r="B23" s="111"/>
      <c r="C23" s="43"/>
      <c r="D23" s="43"/>
      <c r="E23" s="43"/>
      <c r="F23" s="43"/>
      <c r="G23" s="43"/>
      <c r="H23" s="111"/>
      <c r="I23" s="81"/>
      <c r="J23" s="43"/>
      <c r="K23" s="43"/>
      <c r="L23" s="43"/>
      <c r="M23" s="43"/>
      <c r="N23" s="43"/>
      <c r="O23" s="80"/>
      <c r="P23" s="80"/>
      <c r="Q23" s="55"/>
      <c r="R23" s="55"/>
      <c r="S23" s="43"/>
      <c r="T23" s="80"/>
      <c r="U23" s="80"/>
      <c r="V23" s="59"/>
      <c r="W23" s="59"/>
      <c r="X23" s="59"/>
      <c r="Y23" s="59"/>
      <c r="Z23" s="80"/>
      <c r="AA23" s="43"/>
      <c r="AB23" s="80"/>
      <c r="AC23" s="80"/>
      <c r="AD23" s="59"/>
      <c r="AE23" s="59"/>
      <c r="AF23" s="59"/>
      <c r="AG23" s="59"/>
      <c r="AH23" s="59"/>
      <c r="AI23" s="3"/>
      <c r="AJ23" s="3"/>
      <c r="AK23" s="3"/>
    </row>
    <row r="24" spans="1:37" ht="103.5" customHeight="1" hidden="1">
      <c r="A24" s="158"/>
      <c r="B24" s="111"/>
      <c r="C24" s="43"/>
      <c r="D24" s="43"/>
      <c r="E24" s="43"/>
      <c r="F24" s="43"/>
      <c r="G24" s="43"/>
      <c r="H24" s="111"/>
      <c r="I24" s="81"/>
      <c r="J24" s="43"/>
      <c r="K24" s="79"/>
      <c r="L24" s="43"/>
      <c r="M24" s="79"/>
      <c r="N24" s="79"/>
      <c r="O24" s="80"/>
      <c r="P24" s="80"/>
      <c r="Q24" s="80"/>
      <c r="R24" s="80"/>
      <c r="S24" s="80"/>
      <c r="T24" s="80"/>
      <c r="U24" s="80"/>
      <c r="V24" s="59"/>
      <c r="W24" s="59"/>
      <c r="X24" s="59"/>
      <c r="Y24" s="59"/>
      <c r="Z24" s="80"/>
      <c r="AA24" s="79"/>
      <c r="AB24" s="80"/>
      <c r="AC24" s="80"/>
      <c r="AD24" s="59"/>
      <c r="AE24" s="59"/>
      <c r="AF24" s="59"/>
      <c r="AG24" s="59"/>
      <c r="AH24" s="59"/>
      <c r="AI24" s="3"/>
      <c r="AJ24" s="3"/>
      <c r="AK24" s="3"/>
    </row>
    <row r="25" spans="1:37" ht="102" customHeight="1">
      <c r="A25" s="159">
        <v>1</v>
      </c>
      <c r="B25" s="112" t="s">
        <v>70</v>
      </c>
      <c r="C25" s="95" t="s">
        <v>72</v>
      </c>
      <c r="D25" s="95" t="s">
        <v>69</v>
      </c>
      <c r="E25" s="95" t="s">
        <v>71</v>
      </c>
      <c r="F25" s="95" t="s">
        <v>61</v>
      </c>
      <c r="G25" s="95" t="s">
        <v>60</v>
      </c>
      <c r="H25" s="112" t="s">
        <v>70</v>
      </c>
      <c r="I25" s="96">
        <v>42930</v>
      </c>
      <c r="J25" s="95" t="s">
        <v>83</v>
      </c>
      <c r="K25" s="95">
        <v>13392000</v>
      </c>
      <c r="L25" s="95" t="s">
        <v>62</v>
      </c>
      <c r="M25" s="97" t="s">
        <v>41</v>
      </c>
      <c r="N25" s="95">
        <v>2232000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9">
        <v>0</v>
      </c>
      <c r="W25" s="99">
        <v>0</v>
      </c>
      <c r="X25" s="99">
        <v>0</v>
      </c>
      <c r="Y25" s="99">
        <v>0</v>
      </c>
      <c r="Z25" s="98">
        <v>0</v>
      </c>
      <c r="AA25" s="95">
        <v>0</v>
      </c>
      <c r="AB25" s="98">
        <v>0</v>
      </c>
      <c r="AC25" s="98">
        <v>0</v>
      </c>
      <c r="AD25" s="59">
        <f>N25+S25-V25-AA25</f>
        <v>2232000</v>
      </c>
      <c r="AE25" s="59">
        <v>0</v>
      </c>
      <c r="AF25" s="99">
        <f>SUM(AF24)</f>
        <v>0</v>
      </c>
      <c r="AG25" s="99">
        <v>0</v>
      </c>
      <c r="AH25" s="99">
        <v>0</v>
      </c>
      <c r="AI25" s="3"/>
      <c r="AJ25" s="3"/>
      <c r="AK25" s="3"/>
    </row>
    <row r="26" spans="1:37" ht="102" customHeight="1">
      <c r="A26" s="159">
        <v>2</v>
      </c>
      <c r="B26" s="112" t="s">
        <v>73</v>
      </c>
      <c r="C26" s="95" t="s">
        <v>74</v>
      </c>
      <c r="D26" s="95" t="s">
        <v>75</v>
      </c>
      <c r="E26" s="95" t="s">
        <v>76</v>
      </c>
      <c r="F26" s="95" t="s">
        <v>61</v>
      </c>
      <c r="G26" s="95" t="s">
        <v>60</v>
      </c>
      <c r="H26" s="112" t="s">
        <v>73</v>
      </c>
      <c r="I26" s="96">
        <v>42964</v>
      </c>
      <c r="J26" s="95" t="s">
        <v>83</v>
      </c>
      <c r="K26" s="95">
        <v>3707000</v>
      </c>
      <c r="L26" s="95" t="s">
        <v>62</v>
      </c>
      <c r="M26" s="97" t="s">
        <v>41</v>
      </c>
      <c r="N26" s="95">
        <v>817000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9">
        <v>0</v>
      </c>
      <c r="W26" s="99">
        <v>0</v>
      </c>
      <c r="X26" s="99">
        <v>0</v>
      </c>
      <c r="Y26" s="99">
        <v>0</v>
      </c>
      <c r="Z26" s="98">
        <v>0</v>
      </c>
      <c r="AA26" s="95">
        <v>0</v>
      </c>
      <c r="AB26" s="98">
        <v>0</v>
      </c>
      <c r="AC26" s="98">
        <v>0</v>
      </c>
      <c r="AD26" s="59">
        <f>N26+S26-V26-AA26</f>
        <v>817000</v>
      </c>
      <c r="AE26" s="59">
        <v>0</v>
      </c>
      <c r="AF26" s="99">
        <f>SUM(AF25)</f>
        <v>0</v>
      </c>
      <c r="AG26" s="99">
        <v>0</v>
      </c>
      <c r="AH26" s="99">
        <v>0</v>
      </c>
      <c r="AI26" s="3"/>
      <c r="AJ26" s="3"/>
      <c r="AK26" s="3"/>
    </row>
    <row r="27" spans="1:37" ht="102" customHeight="1">
      <c r="A27" s="159">
        <v>3</v>
      </c>
      <c r="B27" s="112" t="s">
        <v>78</v>
      </c>
      <c r="C27" s="95" t="s">
        <v>79</v>
      </c>
      <c r="D27" s="95" t="s">
        <v>80</v>
      </c>
      <c r="E27" s="95" t="s">
        <v>81</v>
      </c>
      <c r="F27" s="95" t="s">
        <v>61</v>
      </c>
      <c r="G27" s="95" t="s">
        <v>60</v>
      </c>
      <c r="H27" s="112" t="s">
        <v>78</v>
      </c>
      <c r="I27" s="96">
        <v>43080</v>
      </c>
      <c r="J27" s="95"/>
      <c r="K27" s="95">
        <v>1776000</v>
      </c>
      <c r="L27" s="95" t="s">
        <v>62</v>
      </c>
      <c r="M27" s="97" t="s">
        <v>41</v>
      </c>
      <c r="N27" s="95">
        <v>592000</v>
      </c>
      <c r="O27" s="98">
        <v>0</v>
      </c>
      <c r="P27" s="98">
        <v>0</v>
      </c>
      <c r="Q27" s="98">
        <v>0</v>
      </c>
      <c r="R27" s="98">
        <v>0</v>
      </c>
      <c r="S27" s="95">
        <v>0</v>
      </c>
      <c r="T27" s="98">
        <v>0</v>
      </c>
      <c r="U27" s="98">
        <v>0</v>
      </c>
      <c r="V27" s="99">
        <v>0</v>
      </c>
      <c r="W27" s="99">
        <v>0</v>
      </c>
      <c r="X27" s="99">
        <v>0</v>
      </c>
      <c r="Y27" s="99">
        <v>0</v>
      </c>
      <c r="Z27" s="98">
        <v>0</v>
      </c>
      <c r="AA27" s="95">
        <v>0</v>
      </c>
      <c r="AB27" s="98">
        <v>0</v>
      </c>
      <c r="AC27" s="98">
        <v>0</v>
      </c>
      <c r="AD27" s="99">
        <f>N27+S27-V27-AA27</f>
        <v>592000</v>
      </c>
      <c r="AE27" s="59">
        <v>0</v>
      </c>
      <c r="AF27" s="99">
        <f>SUM(AF26)</f>
        <v>0</v>
      </c>
      <c r="AG27" s="99">
        <v>0</v>
      </c>
      <c r="AH27" s="99">
        <v>0</v>
      </c>
      <c r="AI27" s="3"/>
      <c r="AJ27" s="3"/>
      <c r="AK27" s="3"/>
    </row>
    <row r="28" spans="1:37" ht="102" customHeight="1">
      <c r="A28" s="159">
        <v>4</v>
      </c>
      <c r="B28" s="112" t="s">
        <v>86</v>
      </c>
      <c r="C28" s="95" t="s">
        <v>85</v>
      </c>
      <c r="D28" s="95" t="s">
        <v>84</v>
      </c>
      <c r="E28" s="95" t="s">
        <v>92</v>
      </c>
      <c r="F28" s="95" t="s">
        <v>61</v>
      </c>
      <c r="G28" s="95" t="s">
        <v>60</v>
      </c>
      <c r="H28" s="112" t="s">
        <v>86</v>
      </c>
      <c r="I28" s="124" t="s">
        <v>94</v>
      </c>
      <c r="J28" s="95"/>
      <c r="K28" s="95">
        <v>7807000</v>
      </c>
      <c r="L28" s="95" t="s">
        <v>87</v>
      </c>
      <c r="M28" s="97" t="s">
        <v>41</v>
      </c>
      <c r="N28" s="95">
        <v>4557000</v>
      </c>
      <c r="O28" s="98">
        <v>0</v>
      </c>
      <c r="P28" s="98">
        <v>0</v>
      </c>
      <c r="Q28" s="98">
        <v>0</v>
      </c>
      <c r="R28" s="98">
        <v>0</v>
      </c>
      <c r="S28" s="95">
        <v>0</v>
      </c>
      <c r="T28" s="98">
        <v>0</v>
      </c>
      <c r="U28" s="98">
        <v>0</v>
      </c>
      <c r="V28" s="99">
        <v>0</v>
      </c>
      <c r="W28" s="99">
        <v>0</v>
      </c>
      <c r="X28" s="99">
        <v>0</v>
      </c>
      <c r="Y28" s="99">
        <v>0</v>
      </c>
      <c r="Z28" s="98">
        <v>0</v>
      </c>
      <c r="AA28" s="95">
        <v>0</v>
      </c>
      <c r="AB28" s="98">
        <v>0</v>
      </c>
      <c r="AC28" s="98">
        <v>0</v>
      </c>
      <c r="AD28" s="59">
        <v>4557000</v>
      </c>
      <c r="AE28" s="59">
        <v>0</v>
      </c>
      <c r="AF28" s="99">
        <v>0</v>
      </c>
      <c r="AG28" s="99">
        <v>0</v>
      </c>
      <c r="AH28" s="99">
        <v>0</v>
      </c>
      <c r="AI28" s="3"/>
      <c r="AJ28" s="3"/>
      <c r="AK28" s="3"/>
    </row>
    <row r="29" spans="1:37" ht="102" customHeight="1">
      <c r="A29" s="159">
        <v>5</v>
      </c>
      <c r="B29" s="112" t="s">
        <v>88</v>
      </c>
      <c r="C29" s="95" t="s">
        <v>91</v>
      </c>
      <c r="D29" s="95" t="s">
        <v>89</v>
      </c>
      <c r="E29" s="95" t="s">
        <v>90</v>
      </c>
      <c r="F29" s="95" t="s">
        <v>61</v>
      </c>
      <c r="G29" s="95" t="s">
        <v>60</v>
      </c>
      <c r="H29" s="112" t="s">
        <v>88</v>
      </c>
      <c r="I29" s="124" t="s">
        <v>93</v>
      </c>
      <c r="J29" s="95"/>
      <c r="K29" s="95">
        <v>2757368</v>
      </c>
      <c r="L29" s="95" t="s">
        <v>87</v>
      </c>
      <c r="M29" s="97" t="s">
        <v>41</v>
      </c>
      <c r="N29" s="95">
        <v>1837368</v>
      </c>
      <c r="O29" s="98">
        <v>0</v>
      </c>
      <c r="P29" s="98">
        <v>0</v>
      </c>
      <c r="Q29" s="98">
        <v>0</v>
      </c>
      <c r="R29" s="98">
        <v>0</v>
      </c>
      <c r="S29" s="95">
        <v>0</v>
      </c>
      <c r="T29" s="98">
        <v>0</v>
      </c>
      <c r="U29" s="98">
        <v>0</v>
      </c>
      <c r="V29" s="99">
        <v>0</v>
      </c>
      <c r="W29" s="99">
        <v>0</v>
      </c>
      <c r="X29" s="99">
        <v>0</v>
      </c>
      <c r="Y29" s="99">
        <v>0</v>
      </c>
      <c r="Z29" s="98">
        <v>0</v>
      </c>
      <c r="AA29" s="95">
        <v>0</v>
      </c>
      <c r="AB29" s="98">
        <v>0</v>
      </c>
      <c r="AC29" s="98">
        <v>0</v>
      </c>
      <c r="AD29" s="59">
        <f>N29+S29-V29-Y29-AA29</f>
        <v>1837368</v>
      </c>
      <c r="AE29" s="59">
        <v>0</v>
      </c>
      <c r="AF29" s="99">
        <v>0</v>
      </c>
      <c r="AG29" s="99">
        <v>0</v>
      </c>
      <c r="AH29" s="99">
        <v>0</v>
      </c>
      <c r="AI29" s="3"/>
      <c r="AJ29" s="3"/>
      <c r="AK29" s="3"/>
    </row>
    <row r="30" spans="1:37" ht="102" customHeight="1">
      <c r="A30" s="159">
        <v>6</v>
      </c>
      <c r="B30" s="124">
        <v>42612</v>
      </c>
      <c r="C30" s="95" t="s">
        <v>99</v>
      </c>
      <c r="D30" s="95" t="s">
        <v>106</v>
      </c>
      <c r="E30" s="95" t="s">
        <v>107</v>
      </c>
      <c r="F30" s="95" t="s">
        <v>61</v>
      </c>
      <c r="G30" s="95" t="s">
        <v>60</v>
      </c>
      <c r="H30" s="124">
        <v>42612</v>
      </c>
      <c r="I30" s="124">
        <v>43706</v>
      </c>
      <c r="J30" s="95"/>
      <c r="K30" s="95">
        <v>19524000</v>
      </c>
      <c r="L30" s="95" t="s">
        <v>108</v>
      </c>
      <c r="M30" s="97" t="s">
        <v>41</v>
      </c>
      <c r="N30" s="97">
        <v>19524000</v>
      </c>
      <c r="O30" s="98">
        <v>0</v>
      </c>
      <c r="P30" s="98">
        <v>0</v>
      </c>
      <c r="Q30" s="98">
        <v>0</v>
      </c>
      <c r="R30" s="98">
        <v>0</v>
      </c>
      <c r="S30" s="95">
        <v>2170000</v>
      </c>
      <c r="T30" s="98">
        <v>1274.36</v>
      </c>
      <c r="U30" s="98">
        <v>19530</v>
      </c>
      <c r="V30" s="99">
        <v>2170000</v>
      </c>
      <c r="W30" s="99">
        <v>1274.36</v>
      </c>
      <c r="X30" s="99">
        <v>19530</v>
      </c>
      <c r="Y30" s="99">
        <v>2170000</v>
      </c>
      <c r="Z30" s="98">
        <v>0</v>
      </c>
      <c r="AA30" s="95">
        <v>0</v>
      </c>
      <c r="AB30" s="98">
        <v>0</v>
      </c>
      <c r="AC30" s="98">
        <v>0</v>
      </c>
      <c r="AD30" s="59">
        <f>N30+S30-V30-Y30-AA30</f>
        <v>17354000</v>
      </c>
      <c r="AE30" s="59">
        <v>0</v>
      </c>
      <c r="AF30" s="99">
        <v>0</v>
      </c>
      <c r="AG30" s="99">
        <v>0</v>
      </c>
      <c r="AH30" s="99">
        <v>0</v>
      </c>
      <c r="AI30" s="3"/>
      <c r="AJ30" s="3"/>
      <c r="AK30" s="3"/>
    </row>
    <row r="31" spans="1:34" ht="12.75">
      <c r="A31" s="182" t="s">
        <v>10</v>
      </c>
      <c r="B31" s="183"/>
      <c r="C31" s="183"/>
      <c r="D31" s="183"/>
      <c r="E31" s="183"/>
      <c r="F31" s="183"/>
      <c r="G31" s="183"/>
      <c r="H31" s="183"/>
      <c r="I31" s="183"/>
      <c r="J31" s="184"/>
      <c r="K31" s="60">
        <f>SUM(K23:K30)</f>
        <v>48963368</v>
      </c>
      <c r="L31" s="60"/>
      <c r="M31" s="60"/>
      <c r="N31" s="60">
        <f aca="true" t="shared" si="2" ref="N31:AD31">SUM(N23:N30)</f>
        <v>29559368</v>
      </c>
      <c r="O31" s="60">
        <f t="shared" si="2"/>
        <v>0</v>
      </c>
      <c r="P31" s="60">
        <f t="shared" si="2"/>
        <v>0</v>
      </c>
      <c r="Q31" s="60">
        <f t="shared" si="2"/>
        <v>0</v>
      </c>
      <c r="R31" s="60">
        <f t="shared" si="2"/>
        <v>0</v>
      </c>
      <c r="S31" s="60">
        <f t="shared" si="2"/>
        <v>2170000</v>
      </c>
      <c r="T31" s="60">
        <f t="shared" si="2"/>
        <v>1274.36</v>
      </c>
      <c r="U31" s="60">
        <f t="shared" si="2"/>
        <v>19530</v>
      </c>
      <c r="V31" s="60">
        <f t="shared" si="2"/>
        <v>2170000</v>
      </c>
      <c r="W31" s="60">
        <f t="shared" si="2"/>
        <v>1274.36</v>
      </c>
      <c r="X31" s="60">
        <f t="shared" si="2"/>
        <v>19530</v>
      </c>
      <c r="Y31" s="60">
        <f t="shared" si="2"/>
        <v>2170000</v>
      </c>
      <c r="Z31" s="60">
        <f t="shared" si="2"/>
        <v>0</v>
      </c>
      <c r="AA31" s="60">
        <f t="shared" si="2"/>
        <v>0</v>
      </c>
      <c r="AB31" s="60">
        <f t="shared" si="2"/>
        <v>0</v>
      </c>
      <c r="AC31" s="60">
        <f t="shared" si="2"/>
        <v>0</v>
      </c>
      <c r="AD31" s="60">
        <f t="shared" si="2"/>
        <v>27389368</v>
      </c>
      <c r="AE31" s="60">
        <f>SUM(AE23:AE30)</f>
        <v>0</v>
      </c>
      <c r="AF31" s="60">
        <f>SUM(AF23:AF30)</f>
        <v>0</v>
      </c>
      <c r="AG31" s="60">
        <f>SUM(AG23:AG29)</f>
        <v>0</v>
      </c>
      <c r="AH31" s="60">
        <f>SUM(AH23:AH30)</f>
        <v>0</v>
      </c>
    </row>
    <row r="32" spans="1:34" ht="15" customHeight="1">
      <c r="A32" s="185" t="s">
        <v>56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7"/>
    </row>
    <row r="33" spans="1:34" ht="12.75">
      <c r="A33" s="59"/>
      <c r="B33" s="59"/>
      <c r="C33" s="43"/>
      <c r="D33" s="43"/>
      <c r="E33" s="43"/>
      <c r="F33" s="56"/>
      <c r="G33" s="56"/>
      <c r="H33" s="43"/>
      <c r="I33" s="43"/>
      <c r="J33" s="56"/>
      <c r="K33" s="56"/>
      <c r="L33" s="56"/>
      <c r="M33" s="56"/>
      <c r="N33" s="56"/>
      <c r="O33" s="43"/>
      <c r="P33" s="43"/>
      <c r="Q33" s="43"/>
      <c r="R33" s="43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44"/>
      <c r="AE33" s="44"/>
      <c r="AF33" s="44"/>
      <c r="AG33" s="55"/>
      <c r="AH33" s="55"/>
    </row>
    <row r="34" spans="1:34" ht="12.75">
      <c r="A34" s="182" t="s">
        <v>11</v>
      </c>
      <c r="B34" s="183"/>
      <c r="C34" s="183"/>
      <c r="D34" s="183"/>
      <c r="E34" s="183"/>
      <c r="F34" s="183"/>
      <c r="G34" s="183"/>
      <c r="H34" s="183"/>
      <c r="I34" s="183"/>
      <c r="J34" s="184"/>
      <c r="K34" s="45"/>
      <c r="L34" s="45"/>
      <c r="M34" s="45"/>
      <c r="N34" s="57">
        <v>0</v>
      </c>
      <c r="O34" s="45">
        <f aca="true" t="shared" si="3" ref="O34:AH34">SUM(O33:O33)</f>
        <v>0</v>
      </c>
      <c r="P34" s="45">
        <f t="shared" si="3"/>
        <v>0</v>
      </c>
      <c r="Q34" s="45">
        <f t="shared" si="3"/>
        <v>0</v>
      </c>
      <c r="R34" s="45">
        <f t="shared" si="3"/>
        <v>0</v>
      </c>
      <c r="S34" s="45">
        <f t="shared" si="3"/>
        <v>0</v>
      </c>
      <c r="T34" s="45">
        <f t="shared" si="3"/>
        <v>0</v>
      </c>
      <c r="U34" s="45">
        <f t="shared" si="3"/>
        <v>0</v>
      </c>
      <c r="V34" s="45">
        <f t="shared" si="3"/>
        <v>0</v>
      </c>
      <c r="W34" s="45">
        <f t="shared" si="3"/>
        <v>0</v>
      </c>
      <c r="X34" s="45">
        <f t="shared" si="3"/>
        <v>0</v>
      </c>
      <c r="Y34" s="45">
        <f t="shared" si="3"/>
        <v>0</v>
      </c>
      <c r="Z34" s="45">
        <f t="shared" si="3"/>
        <v>0</v>
      </c>
      <c r="AA34" s="45">
        <f>SUM(AA33)</f>
        <v>0</v>
      </c>
      <c r="AB34" s="45">
        <f>SUM(AB33)</f>
        <v>0</v>
      </c>
      <c r="AC34" s="45">
        <f>SUM(AC33)</f>
        <v>0</v>
      </c>
      <c r="AD34" s="45">
        <f t="shared" si="3"/>
        <v>0</v>
      </c>
      <c r="AE34" s="45">
        <f t="shared" si="3"/>
        <v>0</v>
      </c>
      <c r="AF34" s="45">
        <f t="shared" si="3"/>
        <v>0</v>
      </c>
      <c r="AG34" s="45">
        <f t="shared" si="3"/>
        <v>0</v>
      </c>
      <c r="AH34" s="45">
        <f t="shared" si="3"/>
        <v>0</v>
      </c>
    </row>
    <row r="35" spans="1:34" ht="12.75">
      <c r="A35" s="185" t="s">
        <v>57</v>
      </c>
      <c r="B35" s="186"/>
      <c r="C35" s="186"/>
      <c r="D35" s="186"/>
      <c r="E35" s="186"/>
      <c r="F35" s="186"/>
      <c r="G35" s="186"/>
      <c r="H35" s="186"/>
      <c r="I35" s="186"/>
      <c r="J35" s="187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59"/>
      <c r="AB35" s="59"/>
      <c r="AC35" s="59"/>
      <c r="AD35" s="59"/>
      <c r="AE35" s="173"/>
      <c r="AF35" s="173"/>
      <c r="AG35" s="173"/>
      <c r="AH35" s="173"/>
    </row>
    <row r="36" spans="1:34" ht="12.75">
      <c r="A36" s="59"/>
      <c r="B36" s="59"/>
      <c r="C36" s="43"/>
      <c r="D36" s="43"/>
      <c r="E36" s="43"/>
      <c r="F36" s="43"/>
      <c r="G36" s="56"/>
      <c r="H36" s="56"/>
      <c r="I36" s="56"/>
      <c r="J36" s="56"/>
      <c r="K36" s="55"/>
      <c r="L36" s="55"/>
      <c r="M36" s="55"/>
      <c r="N36" s="55"/>
      <c r="O36" s="55"/>
      <c r="P36" s="55"/>
      <c r="Q36" s="55"/>
      <c r="R36" s="55"/>
      <c r="S36" s="55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44"/>
      <c r="AE36" s="44"/>
      <c r="AF36" s="44"/>
      <c r="AG36" s="58"/>
      <c r="AH36" s="58"/>
    </row>
    <row r="37" spans="1:34" ht="12.75">
      <c r="A37" s="185" t="s">
        <v>12</v>
      </c>
      <c r="B37" s="186"/>
      <c r="C37" s="186"/>
      <c r="D37" s="186"/>
      <c r="E37" s="186"/>
      <c r="F37" s="186"/>
      <c r="G37" s="186"/>
      <c r="H37" s="186"/>
      <c r="I37" s="186"/>
      <c r="J37" s="187"/>
      <c r="K37" s="59"/>
      <c r="L37" s="59"/>
      <c r="M37" s="59"/>
      <c r="N37" s="59">
        <f aca="true" t="shared" si="4" ref="N37:AH37">SUM(N36)</f>
        <v>0</v>
      </c>
      <c r="O37" s="59">
        <f t="shared" si="4"/>
        <v>0</v>
      </c>
      <c r="P37" s="59">
        <f t="shared" si="4"/>
        <v>0</v>
      </c>
      <c r="Q37" s="59">
        <f t="shared" si="4"/>
        <v>0</v>
      </c>
      <c r="R37" s="59">
        <f t="shared" si="4"/>
        <v>0</v>
      </c>
      <c r="S37" s="59">
        <f t="shared" si="4"/>
        <v>0</v>
      </c>
      <c r="T37" s="59">
        <f t="shared" si="4"/>
        <v>0</v>
      </c>
      <c r="U37" s="59">
        <f t="shared" si="4"/>
        <v>0</v>
      </c>
      <c r="V37" s="59">
        <f t="shared" si="4"/>
        <v>0</v>
      </c>
      <c r="W37" s="59">
        <f t="shared" si="4"/>
        <v>0</v>
      </c>
      <c r="X37" s="59">
        <f t="shared" si="4"/>
        <v>0</v>
      </c>
      <c r="Y37" s="59">
        <f t="shared" si="4"/>
        <v>0</v>
      </c>
      <c r="Z37" s="59">
        <f t="shared" si="4"/>
        <v>0</v>
      </c>
      <c r="AA37" s="45">
        <f>SUM(AA36)</f>
        <v>0</v>
      </c>
      <c r="AB37" s="45">
        <f>SUM(AB36)</f>
        <v>0</v>
      </c>
      <c r="AC37" s="45">
        <f>SUM(AC36)</f>
        <v>0</v>
      </c>
      <c r="AD37" s="59">
        <f t="shared" si="4"/>
        <v>0</v>
      </c>
      <c r="AE37" s="59">
        <f t="shared" si="4"/>
        <v>0</v>
      </c>
      <c r="AF37" s="59">
        <f t="shared" si="4"/>
        <v>0</v>
      </c>
      <c r="AG37" s="59">
        <f t="shared" si="4"/>
        <v>0</v>
      </c>
      <c r="AH37" s="59">
        <f t="shared" si="4"/>
        <v>0</v>
      </c>
    </row>
    <row r="38" spans="1:34" ht="12.75">
      <c r="A38" s="185" t="s">
        <v>13</v>
      </c>
      <c r="B38" s="186"/>
      <c r="C38" s="186"/>
      <c r="D38" s="186"/>
      <c r="E38" s="186"/>
      <c r="F38" s="186"/>
      <c r="G38" s="187"/>
      <c r="H38" s="78"/>
      <c r="I38" s="78"/>
      <c r="J38" s="78"/>
      <c r="K38" s="60">
        <f>K31</f>
        <v>48963368</v>
      </c>
      <c r="L38" s="78"/>
      <c r="M38" s="78"/>
      <c r="N38" s="60">
        <f>SUM(N37,N34,N31,N21)</f>
        <v>29559368</v>
      </c>
      <c r="O38" s="58">
        <f>SUM(O31)</f>
        <v>0</v>
      </c>
      <c r="P38" s="55">
        <v>0</v>
      </c>
      <c r="Q38" s="60">
        <f>SUM(Q37,Q34,Q31,Q21)</f>
        <v>0</v>
      </c>
      <c r="R38" s="58">
        <f>SUM(R31)</f>
        <v>0</v>
      </c>
      <c r="S38" s="60">
        <f aca="true" t="shared" si="5" ref="S38:AH38">SUM(S37,S34,S31,S21)</f>
        <v>2170000</v>
      </c>
      <c r="T38" s="60">
        <f t="shared" si="5"/>
        <v>1274.36</v>
      </c>
      <c r="U38" s="60">
        <f t="shared" si="5"/>
        <v>19530</v>
      </c>
      <c r="V38" s="60">
        <f t="shared" si="5"/>
        <v>2170000</v>
      </c>
      <c r="W38" s="60">
        <f t="shared" si="5"/>
        <v>1274.36</v>
      </c>
      <c r="X38" s="60">
        <f t="shared" si="5"/>
        <v>19530</v>
      </c>
      <c r="Y38" s="60">
        <f t="shared" si="5"/>
        <v>2170000</v>
      </c>
      <c r="Z38" s="60">
        <f t="shared" si="5"/>
        <v>0</v>
      </c>
      <c r="AA38" s="60">
        <f t="shared" si="5"/>
        <v>0</v>
      </c>
      <c r="AB38" s="60">
        <f t="shared" si="5"/>
        <v>0</v>
      </c>
      <c r="AC38" s="60">
        <f t="shared" si="5"/>
        <v>0</v>
      </c>
      <c r="AD38" s="60">
        <f t="shared" si="5"/>
        <v>27389368</v>
      </c>
      <c r="AE38" s="60">
        <f t="shared" si="5"/>
        <v>0</v>
      </c>
      <c r="AF38" s="60">
        <f t="shared" si="5"/>
        <v>0</v>
      </c>
      <c r="AG38" s="60">
        <f t="shared" si="5"/>
        <v>0</v>
      </c>
      <c r="AH38" s="60">
        <f t="shared" si="5"/>
        <v>0</v>
      </c>
    </row>
    <row r="39" spans="1:34" ht="12.75">
      <c r="A39" s="174"/>
      <c r="B39" s="17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</row>
    <row r="40" spans="1:34" ht="12.75" customHeight="1">
      <c r="A40" s="174"/>
      <c r="B40" s="174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115"/>
      <c r="O40" s="115"/>
      <c r="P40" s="116"/>
      <c r="Q40" s="116"/>
      <c r="R40" s="116"/>
      <c r="S40" s="174"/>
      <c r="T40" s="174"/>
      <c r="U40" s="174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</row>
    <row r="41" spans="1:34" ht="12.75" customHeight="1">
      <c r="A41" s="174"/>
      <c r="B41" s="174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</row>
    <row r="42" spans="1:34" ht="12.75">
      <c r="A42" s="174"/>
      <c r="B42" s="174"/>
      <c r="C42" s="177"/>
      <c r="D42" s="119"/>
      <c r="E42" s="178"/>
      <c r="F42" s="179"/>
      <c r="G42" s="179"/>
      <c r="H42" s="126"/>
      <c r="I42" s="179"/>
      <c r="J42" s="179"/>
      <c r="K42" s="179" t="s">
        <v>96</v>
      </c>
      <c r="L42" s="179"/>
      <c r="M42" s="180"/>
      <c r="N42" s="180"/>
      <c r="O42" s="122"/>
      <c r="P42" s="126"/>
      <c r="Q42" s="127" t="s">
        <v>109</v>
      </c>
      <c r="R42" s="181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</row>
    <row r="43" spans="1:34" ht="12.7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</row>
    <row r="44" spans="1:34" ht="12.75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</row>
  </sheetData>
  <sheetProtection/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D16:AF16"/>
    <mergeCell ref="G14:G17"/>
    <mergeCell ref="H14:H17"/>
    <mergeCell ref="I14:J16"/>
    <mergeCell ref="K14:K17"/>
    <mergeCell ref="L14:L17"/>
    <mergeCell ref="M14:M17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A2:AG2"/>
    <mergeCell ref="G3:Q3"/>
    <mergeCell ref="AC3:AH8"/>
    <mergeCell ref="J4:R4"/>
    <mergeCell ref="J5:N5"/>
    <mergeCell ref="C8:U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M44"/>
  <sheetViews>
    <sheetView tabSelected="1" zoomScalePageLayoutView="0" workbookViewId="0" topLeftCell="A1">
      <selection activeCell="C8" sqref="C8:U8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6.2539062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9" width="9.25390625" style="0" customWidth="1"/>
    <col min="10" max="10" width="9.125" style="0" customWidth="1"/>
    <col min="11" max="11" width="11.25390625" style="0" customWidth="1"/>
    <col min="12" max="12" width="8.00390625" style="0" customWidth="1"/>
    <col min="13" max="13" width="8.125" style="0" customWidth="1"/>
    <col min="14" max="14" width="12.125" style="0" customWidth="1"/>
    <col min="15" max="15" width="5.875" style="0" customWidth="1"/>
    <col min="16" max="16" width="5.625" style="0" customWidth="1"/>
    <col min="17" max="17" width="9.00390625" style="0" customWidth="1"/>
    <col min="18" max="18" width="6.125" style="0" customWidth="1"/>
    <col min="19" max="19" width="10.25390625" style="0" customWidth="1"/>
    <col min="20" max="21" width="8.875" style="0" customWidth="1"/>
    <col min="22" max="22" width="11.25390625" style="0" customWidth="1"/>
    <col min="23" max="23" width="8.125" style="0" customWidth="1"/>
    <col min="24" max="24" width="9.125" style="0" customWidth="1"/>
    <col min="25" max="25" width="10.25390625" style="0" customWidth="1"/>
    <col min="26" max="26" width="5.625" style="0" customWidth="1"/>
    <col min="27" max="27" width="6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6.25390625" style="0" customWidth="1"/>
    <col min="32" max="32" width="6.375" style="0" customWidth="1"/>
    <col min="33" max="33" width="5.75390625" style="0" customWidth="1"/>
    <col min="34" max="34" width="5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97" t="s">
        <v>59</v>
      </c>
      <c r="AB2" s="197"/>
      <c r="AC2" s="197"/>
      <c r="AD2" s="197"/>
      <c r="AE2" s="197"/>
      <c r="AF2" s="197"/>
      <c r="AG2" s="197"/>
    </row>
    <row r="3" spans="1:39" ht="20.25" customHeight="1">
      <c r="A3" s="163"/>
      <c r="B3" s="163"/>
      <c r="C3" s="164"/>
      <c r="D3" s="164"/>
      <c r="E3" s="164"/>
      <c r="F3" s="164"/>
      <c r="G3" s="273" t="s">
        <v>77</v>
      </c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165"/>
      <c r="S3" s="164"/>
      <c r="T3" s="164"/>
      <c r="U3" s="164"/>
      <c r="V3" s="163"/>
      <c r="W3" s="163"/>
      <c r="X3" s="163"/>
      <c r="Y3" s="163"/>
      <c r="Z3" s="163"/>
      <c r="AA3" s="163"/>
      <c r="AB3" s="163"/>
      <c r="AC3" s="274" t="s">
        <v>95</v>
      </c>
      <c r="AD3" s="274"/>
      <c r="AE3" s="274"/>
      <c r="AF3" s="274"/>
      <c r="AG3" s="274"/>
      <c r="AH3" s="274"/>
      <c r="AJ3" s="6"/>
      <c r="AK3" s="6"/>
      <c r="AL3" s="6"/>
      <c r="AM3" s="6"/>
    </row>
    <row r="4" spans="1:34" ht="0.75" customHeight="1">
      <c r="A4" s="163"/>
      <c r="B4" s="163"/>
      <c r="C4" s="164"/>
      <c r="D4" s="164"/>
      <c r="E4" s="164"/>
      <c r="F4" s="164"/>
      <c r="G4" s="164"/>
      <c r="H4" s="164"/>
      <c r="I4" s="164"/>
      <c r="J4" s="275"/>
      <c r="K4" s="275"/>
      <c r="L4" s="275"/>
      <c r="M4" s="275"/>
      <c r="N4" s="275"/>
      <c r="O4" s="275"/>
      <c r="P4" s="275"/>
      <c r="Q4" s="275"/>
      <c r="R4" s="275"/>
      <c r="S4" s="164"/>
      <c r="T4" s="164"/>
      <c r="U4" s="164"/>
      <c r="V4" s="163"/>
      <c r="W4" s="163"/>
      <c r="X4" s="163"/>
      <c r="Y4" s="163"/>
      <c r="Z4" s="163"/>
      <c r="AA4" s="163"/>
      <c r="AB4" s="163"/>
      <c r="AC4" s="274"/>
      <c r="AD4" s="274"/>
      <c r="AE4" s="274"/>
      <c r="AF4" s="274"/>
      <c r="AG4" s="274"/>
      <c r="AH4" s="274"/>
    </row>
    <row r="5" spans="1:34" ht="12.75">
      <c r="A5" s="163"/>
      <c r="B5" s="163"/>
      <c r="C5" s="166"/>
      <c r="D5" s="164"/>
      <c r="E5" s="164"/>
      <c r="F5" s="164"/>
      <c r="G5" s="164"/>
      <c r="H5" s="164"/>
      <c r="I5" s="167"/>
      <c r="J5" s="276" t="s">
        <v>129</v>
      </c>
      <c r="K5" s="276"/>
      <c r="L5" s="276"/>
      <c r="M5" s="276"/>
      <c r="N5" s="276"/>
      <c r="O5" s="164"/>
      <c r="P5" s="164"/>
      <c r="Q5" s="164"/>
      <c r="R5" s="164"/>
      <c r="S5" s="164"/>
      <c r="T5" s="164"/>
      <c r="U5" s="164"/>
      <c r="V5" s="163"/>
      <c r="W5" s="163"/>
      <c r="X5" s="163"/>
      <c r="Y5" s="163"/>
      <c r="Z5" s="163"/>
      <c r="AA5" s="163"/>
      <c r="AB5" s="163"/>
      <c r="AC5" s="274"/>
      <c r="AD5" s="274"/>
      <c r="AE5" s="274"/>
      <c r="AF5" s="274"/>
      <c r="AG5" s="274"/>
      <c r="AH5" s="274"/>
    </row>
    <row r="6" spans="1:34" ht="25.5" customHeight="1">
      <c r="A6" s="163"/>
      <c r="B6" s="163"/>
      <c r="C6" s="166" t="s">
        <v>44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3"/>
      <c r="W6" s="163"/>
      <c r="X6" s="163"/>
      <c r="Y6" s="163"/>
      <c r="Z6" s="163"/>
      <c r="AA6" s="163"/>
      <c r="AB6" s="163"/>
      <c r="AC6" s="274"/>
      <c r="AD6" s="274"/>
      <c r="AE6" s="274"/>
      <c r="AF6" s="274"/>
      <c r="AG6" s="274"/>
      <c r="AH6" s="274"/>
    </row>
    <row r="7" spans="1:34" ht="12" customHeight="1">
      <c r="A7" s="163"/>
      <c r="B7" s="163"/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3"/>
      <c r="W7" s="163"/>
      <c r="X7" s="163"/>
      <c r="Y7" s="163"/>
      <c r="Z7" s="163"/>
      <c r="AA7" s="163"/>
      <c r="AB7" s="163"/>
      <c r="AC7" s="274"/>
      <c r="AD7" s="274"/>
      <c r="AE7" s="274"/>
      <c r="AF7" s="274"/>
      <c r="AG7" s="274"/>
      <c r="AH7" s="274"/>
    </row>
    <row r="8" spans="1:34" ht="12.75">
      <c r="A8" s="163"/>
      <c r="B8" s="163"/>
      <c r="C8" s="277" t="s">
        <v>132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163"/>
      <c r="W8" s="163"/>
      <c r="X8" s="163"/>
      <c r="Y8" s="163"/>
      <c r="Z8" s="163"/>
      <c r="AA8" s="163"/>
      <c r="AB8" s="163"/>
      <c r="AC8" s="274"/>
      <c r="AD8" s="274"/>
      <c r="AE8" s="274"/>
      <c r="AF8" s="274"/>
      <c r="AG8" s="274"/>
      <c r="AH8" s="274"/>
    </row>
    <row r="9" spans="1:34" ht="13.5" customHeight="1">
      <c r="A9" s="163"/>
      <c r="B9" s="163"/>
      <c r="C9" s="270" t="s">
        <v>33</v>
      </c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</row>
    <row r="10" spans="1:34" s="1" customFormat="1" ht="15" customHeight="1">
      <c r="A10" s="169"/>
      <c r="B10" s="169"/>
      <c r="C10" s="270" t="s">
        <v>117</v>
      </c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168"/>
      <c r="P10" s="168"/>
      <c r="Q10" s="168"/>
      <c r="R10" s="168"/>
      <c r="S10" s="170"/>
      <c r="T10" s="170"/>
      <c r="U10" s="170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</row>
    <row r="11" spans="1:34" ht="12.75">
      <c r="A11" s="163"/>
      <c r="B11" s="163"/>
      <c r="C11" s="271" t="s">
        <v>131</v>
      </c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</row>
    <row r="12" spans="1:34" ht="12.75">
      <c r="A12" s="163"/>
      <c r="B12" s="163"/>
      <c r="C12" s="170" t="s">
        <v>128</v>
      </c>
      <c r="D12" s="170"/>
      <c r="E12" s="170"/>
      <c r="F12" s="170"/>
      <c r="G12" s="170"/>
      <c r="H12" s="170"/>
      <c r="I12" s="171" t="s">
        <v>130</v>
      </c>
      <c r="J12" s="170"/>
      <c r="K12" s="272"/>
      <c r="L12" s="272"/>
      <c r="M12" s="172"/>
      <c r="N12" s="172"/>
      <c r="O12" s="172"/>
      <c r="P12" s="172"/>
      <c r="Q12" s="172"/>
      <c r="R12" s="172"/>
      <c r="S12" s="172"/>
      <c r="T12" s="172"/>
      <c r="U12" s="164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</row>
    <row r="13" spans="1:34" ht="12.75">
      <c r="A13" s="163"/>
      <c r="B13" s="163"/>
      <c r="C13" s="163"/>
      <c r="D13" s="163"/>
      <c r="E13" s="163"/>
      <c r="F13" s="163" t="s">
        <v>34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 t="s">
        <v>0</v>
      </c>
      <c r="AH13" s="163"/>
    </row>
    <row r="14" spans="1:36" ht="23.25" customHeight="1">
      <c r="A14" s="227" t="s">
        <v>45</v>
      </c>
      <c r="B14" s="227" t="s">
        <v>46</v>
      </c>
      <c r="C14" s="188" t="s">
        <v>1</v>
      </c>
      <c r="D14" s="188" t="s">
        <v>58</v>
      </c>
      <c r="E14" s="188" t="s">
        <v>47</v>
      </c>
      <c r="F14" s="188" t="s">
        <v>48</v>
      </c>
      <c r="G14" s="188" t="s">
        <v>49</v>
      </c>
      <c r="H14" s="188" t="s">
        <v>35</v>
      </c>
      <c r="I14" s="216" t="s">
        <v>2</v>
      </c>
      <c r="J14" s="217"/>
      <c r="K14" s="188" t="s">
        <v>42</v>
      </c>
      <c r="L14" s="188" t="s">
        <v>36</v>
      </c>
      <c r="M14" s="188" t="s">
        <v>37</v>
      </c>
      <c r="N14" s="243" t="s">
        <v>38</v>
      </c>
      <c r="O14" s="244"/>
      <c r="P14" s="244"/>
      <c r="Q14" s="244"/>
      <c r="R14" s="245"/>
      <c r="S14" s="230" t="s">
        <v>52</v>
      </c>
      <c r="T14" s="231"/>
      <c r="U14" s="232"/>
      <c r="V14" s="230" t="s">
        <v>3</v>
      </c>
      <c r="W14" s="231"/>
      <c r="X14" s="231"/>
      <c r="Y14" s="231"/>
      <c r="Z14" s="232"/>
      <c r="AA14" s="198" t="s">
        <v>53</v>
      </c>
      <c r="AB14" s="199"/>
      <c r="AC14" s="200"/>
      <c r="AD14" s="207" t="s">
        <v>32</v>
      </c>
      <c r="AE14" s="208"/>
      <c r="AF14" s="208"/>
      <c r="AG14" s="208"/>
      <c r="AH14" s="209"/>
      <c r="AI14" s="29"/>
      <c r="AJ14" s="29"/>
    </row>
    <row r="15" spans="1:36" ht="12.75">
      <c r="A15" s="228"/>
      <c r="B15" s="228"/>
      <c r="C15" s="189"/>
      <c r="D15" s="189"/>
      <c r="E15" s="189"/>
      <c r="F15" s="189"/>
      <c r="G15" s="189"/>
      <c r="H15" s="189"/>
      <c r="I15" s="218"/>
      <c r="J15" s="219"/>
      <c r="K15" s="189"/>
      <c r="L15" s="189"/>
      <c r="M15" s="189"/>
      <c r="N15" s="246"/>
      <c r="O15" s="247"/>
      <c r="P15" s="247"/>
      <c r="Q15" s="247"/>
      <c r="R15" s="248"/>
      <c r="S15" s="236"/>
      <c r="T15" s="237"/>
      <c r="U15" s="238"/>
      <c r="V15" s="233"/>
      <c r="W15" s="234"/>
      <c r="X15" s="234"/>
      <c r="Y15" s="234"/>
      <c r="Z15" s="235"/>
      <c r="AA15" s="201"/>
      <c r="AB15" s="202"/>
      <c r="AC15" s="203"/>
      <c r="AD15" s="210"/>
      <c r="AE15" s="211"/>
      <c r="AF15" s="211"/>
      <c r="AG15" s="211"/>
      <c r="AH15" s="212"/>
      <c r="AI15" s="30"/>
      <c r="AJ15" s="30"/>
    </row>
    <row r="16" spans="1:36" ht="28.5" customHeight="1">
      <c r="A16" s="228"/>
      <c r="B16" s="228"/>
      <c r="C16" s="189"/>
      <c r="D16" s="189"/>
      <c r="E16" s="189"/>
      <c r="F16" s="189"/>
      <c r="G16" s="189"/>
      <c r="H16" s="189"/>
      <c r="I16" s="220"/>
      <c r="J16" s="221"/>
      <c r="K16" s="189"/>
      <c r="L16" s="189"/>
      <c r="M16" s="189"/>
      <c r="N16" s="194" t="s">
        <v>6</v>
      </c>
      <c r="O16" s="195"/>
      <c r="P16" s="196"/>
      <c r="Q16" s="194" t="s">
        <v>5</v>
      </c>
      <c r="R16" s="196"/>
      <c r="S16" s="233"/>
      <c r="T16" s="234"/>
      <c r="U16" s="235"/>
      <c r="V16" s="194" t="s">
        <v>4</v>
      </c>
      <c r="W16" s="195"/>
      <c r="X16" s="196"/>
      <c r="Y16" s="194" t="s">
        <v>39</v>
      </c>
      <c r="Z16" s="196"/>
      <c r="AA16" s="204"/>
      <c r="AB16" s="205"/>
      <c r="AC16" s="206"/>
      <c r="AD16" s="194" t="s">
        <v>6</v>
      </c>
      <c r="AE16" s="195"/>
      <c r="AF16" s="196"/>
      <c r="AG16" s="194" t="s">
        <v>5</v>
      </c>
      <c r="AH16" s="196"/>
      <c r="AI16" s="30"/>
      <c r="AJ16" s="30"/>
    </row>
    <row r="17" spans="1:36" ht="42.75" customHeight="1">
      <c r="A17" s="229"/>
      <c r="B17" s="229"/>
      <c r="C17" s="190"/>
      <c r="D17" s="190"/>
      <c r="E17" s="190"/>
      <c r="F17" s="190"/>
      <c r="G17" s="190"/>
      <c r="H17" s="190"/>
      <c r="I17" s="74" t="s">
        <v>50</v>
      </c>
      <c r="J17" s="74" t="s">
        <v>51</v>
      </c>
      <c r="K17" s="190"/>
      <c r="L17" s="190"/>
      <c r="M17" s="190"/>
      <c r="N17" s="75" t="s">
        <v>40</v>
      </c>
      <c r="O17" s="75" t="s">
        <v>7</v>
      </c>
      <c r="P17" s="76" t="s">
        <v>8</v>
      </c>
      <c r="Q17" s="75" t="s">
        <v>40</v>
      </c>
      <c r="R17" s="75" t="s">
        <v>7</v>
      </c>
      <c r="S17" s="75" t="s">
        <v>40</v>
      </c>
      <c r="T17" s="75" t="s">
        <v>7</v>
      </c>
      <c r="U17" s="75" t="s">
        <v>8</v>
      </c>
      <c r="V17" s="75" t="s">
        <v>40</v>
      </c>
      <c r="W17" s="75" t="s">
        <v>7</v>
      </c>
      <c r="X17" s="75" t="s">
        <v>8</v>
      </c>
      <c r="Y17" s="75" t="s">
        <v>40</v>
      </c>
      <c r="Z17" s="75" t="s">
        <v>7</v>
      </c>
      <c r="AA17" s="75" t="s">
        <v>40</v>
      </c>
      <c r="AB17" s="75" t="s">
        <v>7</v>
      </c>
      <c r="AC17" s="75" t="s">
        <v>8</v>
      </c>
      <c r="AD17" s="75" t="s">
        <v>40</v>
      </c>
      <c r="AE17" s="75" t="s">
        <v>7</v>
      </c>
      <c r="AF17" s="75" t="s">
        <v>8</v>
      </c>
      <c r="AG17" s="75" t="s">
        <v>40</v>
      </c>
      <c r="AH17" s="75" t="s">
        <v>7</v>
      </c>
      <c r="AI17" s="31"/>
      <c r="AJ17" s="32"/>
    </row>
    <row r="18" spans="1:36" ht="12.75">
      <c r="A18" s="42">
        <v>1</v>
      </c>
      <c r="B18" s="42">
        <v>2</v>
      </c>
      <c r="C18" s="47">
        <v>3</v>
      </c>
      <c r="D18" s="47">
        <v>4</v>
      </c>
      <c r="E18" s="47">
        <v>5</v>
      </c>
      <c r="F18" s="47">
        <v>6</v>
      </c>
      <c r="G18" s="47">
        <v>7</v>
      </c>
      <c r="H18" s="47">
        <v>8</v>
      </c>
      <c r="I18" s="47">
        <v>9</v>
      </c>
      <c r="J18" s="47">
        <v>10</v>
      </c>
      <c r="K18" s="47">
        <v>11</v>
      </c>
      <c r="L18" s="47">
        <v>12</v>
      </c>
      <c r="M18" s="47">
        <v>13</v>
      </c>
      <c r="N18" s="48">
        <v>14</v>
      </c>
      <c r="O18" s="48">
        <v>15</v>
      </c>
      <c r="P18" s="48">
        <f>O18+1</f>
        <v>16</v>
      </c>
      <c r="Q18" s="48">
        <f>P18+1</f>
        <v>17</v>
      </c>
      <c r="R18" s="48">
        <v>18</v>
      </c>
      <c r="S18" s="48">
        <v>19</v>
      </c>
      <c r="T18" s="48">
        <v>20</v>
      </c>
      <c r="U18" s="48">
        <f aca="true" t="shared" si="0" ref="U18:AG18">T18+1</f>
        <v>21</v>
      </c>
      <c r="V18" s="48">
        <f t="shared" si="0"/>
        <v>22</v>
      </c>
      <c r="W18" s="48">
        <v>23</v>
      </c>
      <c r="X18" s="48">
        <f t="shared" si="0"/>
        <v>24</v>
      </c>
      <c r="Y18" s="48">
        <f t="shared" si="0"/>
        <v>25</v>
      </c>
      <c r="Z18" s="48">
        <v>26</v>
      </c>
      <c r="AA18" s="48">
        <v>28</v>
      </c>
      <c r="AB18" s="48">
        <v>29</v>
      </c>
      <c r="AC18" s="48">
        <v>30</v>
      </c>
      <c r="AD18" s="48">
        <v>31</v>
      </c>
      <c r="AE18" s="48">
        <v>32</v>
      </c>
      <c r="AF18" s="48">
        <f t="shared" si="0"/>
        <v>33</v>
      </c>
      <c r="AG18" s="48">
        <f t="shared" si="0"/>
        <v>34</v>
      </c>
      <c r="AH18" s="48">
        <v>35</v>
      </c>
      <c r="AI18" s="33"/>
      <c r="AJ18" s="33"/>
    </row>
    <row r="19" spans="1:37" ht="12.75">
      <c r="A19" s="191" t="s">
        <v>54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3"/>
      <c r="AI19" s="34"/>
      <c r="AJ19" s="34"/>
      <c r="AK19" s="34"/>
    </row>
    <row r="20" spans="1:37" ht="14.25" customHeight="1">
      <c r="A20" s="61"/>
      <c r="B20" s="61"/>
      <c r="C20" s="63"/>
      <c r="D20" s="63"/>
      <c r="E20" s="63"/>
      <c r="F20" s="64"/>
      <c r="G20" s="64"/>
      <c r="H20" s="65"/>
      <c r="I20" s="65"/>
      <c r="J20" s="66"/>
      <c r="K20" s="67"/>
      <c r="L20" s="68"/>
      <c r="M20" s="64"/>
      <c r="N20" s="67"/>
      <c r="O20" s="69"/>
      <c r="P20" s="69"/>
      <c r="Q20" s="69"/>
      <c r="R20" s="69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1"/>
      <c r="AE20" s="71"/>
      <c r="AF20" s="71"/>
      <c r="AG20" s="70"/>
      <c r="AH20" s="70"/>
      <c r="AI20" s="3"/>
      <c r="AJ20" s="3"/>
      <c r="AK20" s="3"/>
    </row>
    <row r="21" spans="1:37" ht="12.75">
      <c r="A21" s="224" t="s">
        <v>9</v>
      </c>
      <c r="B21" s="225"/>
      <c r="C21" s="226"/>
      <c r="D21" s="62"/>
      <c r="E21" s="62"/>
      <c r="F21" s="62"/>
      <c r="G21" s="62"/>
      <c r="H21" s="72"/>
      <c r="I21" s="72"/>
      <c r="J21" s="73"/>
      <c r="K21" s="73"/>
      <c r="L21" s="73"/>
      <c r="M21" s="73"/>
      <c r="N21" s="60">
        <f aca="true" t="shared" si="1" ref="N21:AH21">SUM(N20)</f>
        <v>0</v>
      </c>
      <c r="O21" s="60">
        <f t="shared" si="1"/>
        <v>0</v>
      </c>
      <c r="P21" s="60">
        <f t="shared" si="1"/>
        <v>0</v>
      </c>
      <c r="Q21" s="60">
        <f t="shared" si="1"/>
        <v>0</v>
      </c>
      <c r="R21" s="60">
        <f t="shared" si="1"/>
        <v>0</v>
      </c>
      <c r="S21" s="60">
        <f t="shared" si="1"/>
        <v>0</v>
      </c>
      <c r="T21" s="60">
        <f t="shared" si="1"/>
        <v>0</v>
      </c>
      <c r="U21" s="60">
        <f t="shared" si="1"/>
        <v>0</v>
      </c>
      <c r="V21" s="60">
        <f t="shared" si="1"/>
        <v>0</v>
      </c>
      <c r="W21" s="60">
        <f t="shared" si="1"/>
        <v>0</v>
      </c>
      <c r="X21" s="60">
        <f t="shared" si="1"/>
        <v>0</v>
      </c>
      <c r="Y21" s="60">
        <f t="shared" si="1"/>
        <v>0</v>
      </c>
      <c r="Z21" s="60">
        <f t="shared" si="1"/>
        <v>0</v>
      </c>
      <c r="AA21" s="60">
        <f>SUM(AA20)</f>
        <v>0</v>
      </c>
      <c r="AB21" s="60">
        <f>SUM(AB20)</f>
        <v>0</v>
      </c>
      <c r="AC21" s="60">
        <f>SUM(AC20)</f>
        <v>0</v>
      </c>
      <c r="AD21" s="60">
        <f t="shared" si="1"/>
        <v>0</v>
      </c>
      <c r="AE21" s="60">
        <f t="shared" si="1"/>
        <v>0</v>
      </c>
      <c r="AF21" s="60">
        <f t="shared" si="1"/>
        <v>0</v>
      </c>
      <c r="AG21" s="60">
        <f t="shared" si="1"/>
        <v>0</v>
      </c>
      <c r="AH21" s="60">
        <f t="shared" si="1"/>
        <v>0</v>
      </c>
      <c r="AI21" s="35"/>
      <c r="AJ21" s="3"/>
      <c r="AK21" s="3"/>
    </row>
    <row r="22" spans="1:37" ht="12" customHeight="1">
      <c r="A22" s="191" t="s">
        <v>55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3"/>
      <c r="AI22" s="3"/>
      <c r="AJ22" s="3"/>
      <c r="AK22" s="3"/>
    </row>
    <row r="23" spans="1:37" ht="99" customHeight="1" hidden="1">
      <c r="A23" s="157"/>
      <c r="B23" s="111"/>
      <c r="C23" s="43"/>
      <c r="D23" s="43"/>
      <c r="E23" s="43"/>
      <c r="F23" s="43"/>
      <c r="G23" s="43"/>
      <c r="H23" s="111"/>
      <c r="I23" s="81"/>
      <c r="J23" s="43"/>
      <c r="K23" s="43"/>
      <c r="L23" s="43"/>
      <c r="M23" s="43"/>
      <c r="N23" s="43"/>
      <c r="O23" s="80"/>
      <c r="P23" s="80"/>
      <c r="Q23" s="55"/>
      <c r="R23" s="55"/>
      <c r="S23" s="43"/>
      <c r="T23" s="80"/>
      <c r="U23" s="80"/>
      <c r="V23" s="59"/>
      <c r="W23" s="59"/>
      <c r="X23" s="59"/>
      <c r="Y23" s="59"/>
      <c r="Z23" s="80"/>
      <c r="AA23" s="43"/>
      <c r="AB23" s="80"/>
      <c r="AC23" s="80"/>
      <c r="AD23" s="59"/>
      <c r="AE23" s="59"/>
      <c r="AF23" s="59"/>
      <c r="AG23" s="59"/>
      <c r="AH23" s="59"/>
      <c r="AI23" s="3"/>
      <c r="AJ23" s="3"/>
      <c r="AK23" s="3"/>
    </row>
    <row r="24" spans="1:37" ht="103.5" customHeight="1" hidden="1">
      <c r="A24" s="158"/>
      <c r="B24" s="111"/>
      <c r="C24" s="43"/>
      <c r="D24" s="43"/>
      <c r="E24" s="43"/>
      <c r="F24" s="43"/>
      <c r="G24" s="43"/>
      <c r="H24" s="111"/>
      <c r="I24" s="81"/>
      <c r="J24" s="43"/>
      <c r="K24" s="79"/>
      <c r="L24" s="43"/>
      <c r="M24" s="79"/>
      <c r="N24" s="79"/>
      <c r="O24" s="80"/>
      <c r="P24" s="80"/>
      <c r="Q24" s="80"/>
      <c r="R24" s="80"/>
      <c r="S24" s="80"/>
      <c r="T24" s="80"/>
      <c r="U24" s="80"/>
      <c r="V24" s="59"/>
      <c r="W24" s="59"/>
      <c r="X24" s="59"/>
      <c r="Y24" s="59"/>
      <c r="Z24" s="80"/>
      <c r="AA24" s="79"/>
      <c r="AB24" s="80"/>
      <c r="AC24" s="80"/>
      <c r="AD24" s="59"/>
      <c r="AE24" s="59"/>
      <c r="AF24" s="59"/>
      <c r="AG24" s="59"/>
      <c r="AH24" s="59"/>
      <c r="AI24" s="3"/>
      <c r="AJ24" s="3"/>
      <c r="AK24" s="3"/>
    </row>
    <row r="25" spans="1:37" ht="102" customHeight="1">
      <c r="A25" s="159">
        <v>1</v>
      </c>
      <c r="B25" s="112" t="s">
        <v>70</v>
      </c>
      <c r="C25" s="95" t="s">
        <v>72</v>
      </c>
      <c r="D25" s="95" t="s">
        <v>69</v>
      </c>
      <c r="E25" s="95" t="s">
        <v>71</v>
      </c>
      <c r="F25" s="95" t="s">
        <v>61</v>
      </c>
      <c r="G25" s="95" t="s">
        <v>60</v>
      </c>
      <c r="H25" s="112" t="s">
        <v>70</v>
      </c>
      <c r="I25" s="96">
        <v>42930</v>
      </c>
      <c r="J25" s="96">
        <v>42929</v>
      </c>
      <c r="K25" s="95">
        <v>13392000</v>
      </c>
      <c r="L25" s="95" t="s">
        <v>62</v>
      </c>
      <c r="M25" s="97" t="s">
        <v>41</v>
      </c>
      <c r="N25" s="95">
        <v>2232000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65247.78</v>
      </c>
      <c r="U25" s="98">
        <v>0</v>
      </c>
      <c r="V25" s="99">
        <v>2232000</v>
      </c>
      <c r="W25" s="99">
        <v>65247.78</v>
      </c>
      <c r="X25" s="99">
        <v>0</v>
      </c>
      <c r="Y25" s="99">
        <v>0</v>
      </c>
      <c r="Z25" s="98">
        <v>0</v>
      </c>
      <c r="AA25" s="95">
        <v>0</v>
      </c>
      <c r="AB25" s="98">
        <v>0</v>
      </c>
      <c r="AC25" s="98">
        <v>0</v>
      </c>
      <c r="AD25" s="59">
        <f>N25+S25-V25-AA25</f>
        <v>0</v>
      </c>
      <c r="AE25" s="59">
        <v>0</v>
      </c>
      <c r="AF25" s="99">
        <f>SUM(AF24)</f>
        <v>0</v>
      </c>
      <c r="AG25" s="99">
        <v>0</v>
      </c>
      <c r="AH25" s="99">
        <v>0</v>
      </c>
      <c r="AI25" s="3"/>
      <c r="AJ25" s="3"/>
      <c r="AK25" s="3"/>
    </row>
    <row r="26" spans="1:37" ht="102" customHeight="1">
      <c r="A26" s="159">
        <v>2</v>
      </c>
      <c r="B26" s="112" t="s">
        <v>73</v>
      </c>
      <c r="C26" s="95" t="s">
        <v>74</v>
      </c>
      <c r="D26" s="95" t="s">
        <v>75</v>
      </c>
      <c r="E26" s="95" t="s">
        <v>76</v>
      </c>
      <c r="F26" s="95" t="s">
        <v>61</v>
      </c>
      <c r="G26" s="95" t="s">
        <v>60</v>
      </c>
      <c r="H26" s="112" t="s">
        <v>73</v>
      </c>
      <c r="I26" s="96">
        <v>42964</v>
      </c>
      <c r="J26" s="95"/>
      <c r="K26" s="95">
        <v>3707000</v>
      </c>
      <c r="L26" s="95" t="s">
        <v>62</v>
      </c>
      <c r="M26" s="97" t="s">
        <v>41</v>
      </c>
      <c r="N26" s="95">
        <v>817000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9">
        <v>0</v>
      </c>
      <c r="W26" s="99">
        <v>0</v>
      </c>
      <c r="X26" s="99">
        <v>0</v>
      </c>
      <c r="Y26" s="99">
        <v>0</v>
      </c>
      <c r="Z26" s="98">
        <v>0</v>
      </c>
      <c r="AA26" s="95">
        <v>0</v>
      </c>
      <c r="AB26" s="98">
        <v>0</v>
      </c>
      <c r="AC26" s="98">
        <v>0</v>
      </c>
      <c r="AD26" s="59">
        <f>N26+S26-V26-AA26</f>
        <v>817000</v>
      </c>
      <c r="AE26" s="59">
        <v>0</v>
      </c>
      <c r="AF26" s="99">
        <f>SUM(AF25)</f>
        <v>0</v>
      </c>
      <c r="AG26" s="99">
        <v>0</v>
      </c>
      <c r="AH26" s="99">
        <v>0</v>
      </c>
      <c r="AI26" s="3"/>
      <c r="AJ26" s="3"/>
      <c r="AK26" s="3"/>
    </row>
    <row r="27" spans="1:37" ht="102" customHeight="1">
      <c r="A27" s="159">
        <v>3</v>
      </c>
      <c r="B27" s="112" t="s">
        <v>78</v>
      </c>
      <c r="C27" s="95" t="s">
        <v>79</v>
      </c>
      <c r="D27" s="95" t="s">
        <v>80</v>
      </c>
      <c r="E27" s="95" t="s">
        <v>81</v>
      </c>
      <c r="F27" s="95" t="s">
        <v>61</v>
      </c>
      <c r="G27" s="95" t="s">
        <v>60</v>
      </c>
      <c r="H27" s="112" t="s">
        <v>78</v>
      </c>
      <c r="I27" s="96">
        <v>43080</v>
      </c>
      <c r="J27" s="95"/>
      <c r="K27" s="95">
        <v>1776000</v>
      </c>
      <c r="L27" s="95" t="s">
        <v>62</v>
      </c>
      <c r="M27" s="97" t="s">
        <v>41</v>
      </c>
      <c r="N27" s="95">
        <v>592000</v>
      </c>
      <c r="O27" s="98">
        <v>0</v>
      </c>
      <c r="P27" s="98">
        <v>0</v>
      </c>
      <c r="Q27" s="98">
        <v>0</v>
      </c>
      <c r="R27" s="98">
        <v>0</v>
      </c>
      <c r="S27" s="95">
        <v>0</v>
      </c>
      <c r="T27" s="98">
        <v>0</v>
      </c>
      <c r="U27" s="98">
        <v>0</v>
      </c>
      <c r="V27" s="99">
        <v>0</v>
      </c>
      <c r="W27" s="99">
        <v>0</v>
      </c>
      <c r="X27" s="99">
        <v>0</v>
      </c>
      <c r="Y27" s="99">
        <v>0</v>
      </c>
      <c r="Z27" s="98">
        <v>0</v>
      </c>
      <c r="AA27" s="95">
        <v>0</v>
      </c>
      <c r="AB27" s="98">
        <v>0</v>
      </c>
      <c r="AC27" s="98">
        <v>0</v>
      </c>
      <c r="AD27" s="99">
        <f>N27+S27-V27-AA27</f>
        <v>592000</v>
      </c>
      <c r="AE27" s="59">
        <v>0</v>
      </c>
      <c r="AF27" s="99">
        <f>SUM(AF26)</f>
        <v>0</v>
      </c>
      <c r="AG27" s="99">
        <v>0</v>
      </c>
      <c r="AH27" s="99">
        <v>0</v>
      </c>
      <c r="AI27" s="3"/>
      <c r="AJ27" s="3"/>
      <c r="AK27" s="3"/>
    </row>
    <row r="28" spans="1:37" ht="102" customHeight="1">
      <c r="A28" s="159">
        <v>4</v>
      </c>
      <c r="B28" s="112" t="s">
        <v>86</v>
      </c>
      <c r="C28" s="95" t="s">
        <v>85</v>
      </c>
      <c r="D28" s="95" t="s">
        <v>84</v>
      </c>
      <c r="E28" s="95" t="s">
        <v>92</v>
      </c>
      <c r="F28" s="95" t="s">
        <v>61</v>
      </c>
      <c r="G28" s="95" t="s">
        <v>60</v>
      </c>
      <c r="H28" s="112" t="s">
        <v>86</v>
      </c>
      <c r="I28" s="124" t="s">
        <v>94</v>
      </c>
      <c r="J28" s="95"/>
      <c r="K28" s="95">
        <v>7807000</v>
      </c>
      <c r="L28" s="95" t="s">
        <v>87</v>
      </c>
      <c r="M28" s="97" t="s">
        <v>41</v>
      </c>
      <c r="N28" s="95">
        <v>4557000</v>
      </c>
      <c r="O28" s="98">
        <v>0</v>
      </c>
      <c r="P28" s="98">
        <v>0</v>
      </c>
      <c r="Q28" s="98">
        <v>0</v>
      </c>
      <c r="R28" s="98">
        <v>0</v>
      </c>
      <c r="S28" s="95">
        <v>0</v>
      </c>
      <c r="T28" s="98">
        <v>0</v>
      </c>
      <c r="U28" s="98">
        <v>0</v>
      </c>
      <c r="V28" s="99">
        <v>0</v>
      </c>
      <c r="W28" s="99">
        <v>0</v>
      </c>
      <c r="X28" s="99">
        <v>0</v>
      </c>
      <c r="Y28" s="99">
        <v>0</v>
      </c>
      <c r="Z28" s="98">
        <v>0</v>
      </c>
      <c r="AA28" s="95">
        <v>0</v>
      </c>
      <c r="AB28" s="98">
        <v>0</v>
      </c>
      <c r="AC28" s="98">
        <v>0</v>
      </c>
      <c r="AD28" s="59">
        <v>4557000</v>
      </c>
      <c r="AE28" s="59">
        <v>0</v>
      </c>
      <c r="AF28" s="99">
        <v>0</v>
      </c>
      <c r="AG28" s="99">
        <v>0</v>
      </c>
      <c r="AH28" s="99">
        <v>0</v>
      </c>
      <c r="AI28" s="3"/>
      <c r="AJ28" s="3"/>
      <c r="AK28" s="3"/>
    </row>
    <row r="29" spans="1:37" ht="102" customHeight="1">
      <c r="A29" s="159">
        <v>5</v>
      </c>
      <c r="B29" s="112" t="s">
        <v>88</v>
      </c>
      <c r="C29" s="95" t="s">
        <v>91</v>
      </c>
      <c r="D29" s="95" t="s">
        <v>89</v>
      </c>
      <c r="E29" s="95" t="s">
        <v>90</v>
      </c>
      <c r="F29" s="95" t="s">
        <v>61</v>
      </c>
      <c r="G29" s="95" t="s">
        <v>60</v>
      </c>
      <c r="H29" s="112" t="s">
        <v>88</v>
      </c>
      <c r="I29" s="124" t="s">
        <v>93</v>
      </c>
      <c r="J29" s="95"/>
      <c r="K29" s="95">
        <v>2757368</v>
      </c>
      <c r="L29" s="95" t="s">
        <v>87</v>
      </c>
      <c r="M29" s="97" t="s">
        <v>41</v>
      </c>
      <c r="N29" s="95">
        <v>1837368</v>
      </c>
      <c r="O29" s="98">
        <v>0</v>
      </c>
      <c r="P29" s="98">
        <v>0</v>
      </c>
      <c r="Q29" s="98">
        <v>0</v>
      </c>
      <c r="R29" s="98">
        <v>0</v>
      </c>
      <c r="S29" s="95">
        <v>0</v>
      </c>
      <c r="T29" s="98">
        <v>0</v>
      </c>
      <c r="U29" s="98">
        <v>0</v>
      </c>
      <c r="V29" s="99">
        <v>0</v>
      </c>
      <c r="W29" s="99">
        <v>0</v>
      </c>
      <c r="X29" s="99">
        <v>0</v>
      </c>
      <c r="Y29" s="99">
        <v>0</v>
      </c>
      <c r="Z29" s="98">
        <v>0</v>
      </c>
      <c r="AA29" s="95">
        <v>0</v>
      </c>
      <c r="AB29" s="98">
        <v>0</v>
      </c>
      <c r="AC29" s="98">
        <v>0</v>
      </c>
      <c r="AD29" s="59">
        <f>N29+S29-V29-Y29-AA29</f>
        <v>1837368</v>
      </c>
      <c r="AE29" s="59">
        <v>0</v>
      </c>
      <c r="AF29" s="99">
        <v>0</v>
      </c>
      <c r="AG29" s="99">
        <v>0</v>
      </c>
      <c r="AH29" s="99">
        <v>0</v>
      </c>
      <c r="AI29" s="3"/>
      <c r="AJ29" s="3"/>
      <c r="AK29" s="3"/>
    </row>
    <row r="30" spans="1:37" ht="102" customHeight="1">
      <c r="A30" s="159">
        <v>6</v>
      </c>
      <c r="B30" s="124">
        <v>42612</v>
      </c>
      <c r="C30" s="95" t="s">
        <v>99</v>
      </c>
      <c r="D30" s="95" t="s">
        <v>106</v>
      </c>
      <c r="E30" s="95" t="s">
        <v>107</v>
      </c>
      <c r="F30" s="95" t="s">
        <v>61</v>
      </c>
      <c r="G30" s="95" t="s">
        <v>60</v>
      </c>
      <c r="H30" s="124">
        <v>42612</v>
      </c>
      <c r="I30" s="124">
        <v>43706</v>
      </c>
      <c r="J30" s="95"/>
      <c r="K30" s="95">
        <v>19524000</v>
      </c>
      <c r="L30" s="95" t="s">
        <v>108</v>
      </c>
      <c r="M30" s="97" t="s">
        <v>41</v>
      </c>
      <c r="N30" s="97">
        <v>19524000</v>
      </c>
      <c r="O30" s="98">
        <v>0</v>
      </c>
      <c r="P30" s="98">
        <v>0</v>
      </c>
      <c r="Q30" s="98">
        <v>0</v>
      </c>
      <c r="R30" s="98">
        <v>0</v>
      </c>
      <c r="S30" s="95">
        <v>2170000</v>
      </c>
      <c r="T30" s="98">
        <v>1274.36</v>
      </c>
      <c r="U30" s="98">
        <v>19530</v>
      </c>
      <c r="V30" s="99">
        <v>2170000</v>
      </c>
      <c r="W30" s="99">
        <v>1274.36</v>
      </c>
      <c r="X30" s="99">
        <v>19530</v>
      </c>
      <c r="Y30" s="99">
        <v>2170000</v>
      </c>
      <c r="Z30" s="98">
        <v>0</v>
      </c>
      <c r="AA30" s="95">
        <v>0</v>
      </c>
      <c r="AB30" s="98">
        <v>0</v>
      </c>
      <c r="AC30" s="98">
        <v>0</v>
      </c>
      <c r="AD30" s="59">
        <f>N30+S30-V30-Y30-AA30</f>
        <v>17354000</v>
      </c>
      <c r="AE30" s="59">
        <v>0</v>
      </c>
      <c r="AF30" s="99">
        <v>0</v>
      </c>
      <c r="AG30" s="99">
        <v>0</v>
      </c>
      <c r="AH30" s="99">
        <v>0</v>
      </c>
      <c r="AI30" s="3"/>
      <c r="AJ30" s="3"/>
      <c r="AK30" s="3"/>
    </row>
    <row r="31" spans="1:34" ht="12.75">
      <c r="A31" s="182" t="s">
        <v>10</v>
      </c>
      <c r="B31" s="183"/>
      <c r="C31" s="183"/>
      <c r="D31" s="183"/>
      <c r="E31" s="183"/>
      <c r="F31" s="183"/>
      <c r="G31" s="183"/>
      <c r="H31" s="183"/>
      <c r="I31" s="183"/>
      <c r="J31" s="184"/>
      <c r="K31" s="60">
        <f>SUM(K23:K30)</f>
        <v>48963368</v>
      </c>
      <c r="L31" s="60"/>
      <c r="M31" s="60"/>
      <c r="N31" s="60">
        <f aca="true" t="shared" si="2" ref="N31:AD31">SUM(N23:N30)</f>
        <v>29559368</v>
      </c>
      <c r="O31" s="60">
        <f t="shared" si="2"/>
        <v>0</v>
      </c>
      <c r="P31" s="60">
        <f t="shared" si="2"/>
        <v>0</v>
      </c>
      <c r="Q31" s="60">
        <f t="shared" si="2"/>
        <v>0</v>
      </c>
      <c r="R31" s="60">
        <f t="shared" si="2"/>
        <v>0</v>
      </c>
      <c r="S31" s="60">
        <f t="shared" si="2"/>
        <v>2170000</v>
      </c>
      <c r="T31" s="60">
        <f t="shared" si="2"/>
        <v>66522.14</v>
      </c>
      <c r="U31" s="60">
        <f t="shared" si="2"/>
        <v>19530</v>
      </c>
      <c r="V31" s="60">
        <f t="shared" si="2"/>
        <v>4402000</v>
      </c>
      <c r="W31" s="60">
        <f t="shared" si="2"/>
        <v>66522.14</v>
      </c>
      <c r="X31" s="60">
        <f t="shared" si="2"/>
        <v>19530</v>
      </c>
      <c r="Y31" s="60">
        <f t="shared" si="2"/>
        <v>2170000</v>
      </c>
      <c r="Z31" s="60">
        <f t="shared" si="2"/>
        <v>0</v>
      </c>
      <c r="AA31" s="60">
        <f t="shared" si="2"/>
        <v>0</v>
      </c>
      <c r="AB31" s="60">
        <f t="shared" si="2"/>
        <v>0</v>
      </c>
      <c r="AC31" s="60">
        <f t="shared" si="2"/>
        <v>0</v>
      </c>
      <c r="AD31" s="60">
        <f t="shared" si="2"/>
        <v>25157368</v>
      </c>
      <c r="AE31" s="60">
        <f>SUM(AE23:AE30)</f>
        <v>0</v>
      </c>
      <c r="AF31" s="60">
        <f>SUM(AF23:AF30)</f>
        <v>0</v>
      </c>
      <c r="AG31" s="60">
        <f>SUM(AG23:AG29)</f>
        <v>0</v>
      </c>
      <c r="AH31" s="60">
        <f>SUM(AH23:AH30)</f>
        <v>0</v>
      </c>
    </row>
    <row r="32" spans="1:34" ht="15" customHeight="1">
      <c r="A32" s="185" t="s">
        <v>56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7"/>
    </row>
    <row r="33" spans="1:34" ht="12.75">
      <c r="A33" s="59"/>
      <c r="B33" s="59"/>
      <c r="C33" s="43"/>
      <c r="D33" s="43"/>
      <c r="E33" s="43"/>
      <c r="F33" s="56"/>
      <c r="G33" s="56"/>
      <c r="H33" s="43"/>
      <c r="I33" s="43"/>
      <c r="J33" s="56"/>
      <c r="K33" s="56"/>
      <c r="L33" s="56"/>
      <c r="M33" s="56"/>
      <c r="N33" s="56"/>
      <c r="O33" s="43"/>
      <c r="P33" s="43"/>
      <c r="Q33" s="43"/>
      <c r="R33" s="43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44"/>
      <c r="AE33" s="44"/>
      <c r="AF33" s="44"/>
      <c r="AG33" s="55"/>
      <c r="AH33" s="55"/>
    </row>
    <row r="34" spans="1:34" ht="12.75">
      <c r="A34" s="182" t="s">
        <v>11</v>
      </c>
      <c r="B34" s="183"/>
      <c r="C34" s="183"/>
      <c r="D34" s="183"/>
      <c r="E34" s="183"/>
      <c r="F34" s="183"/>
      <c r="G34" s="183"/>
      <c r="H34" s="183"/>
      <c r="I34" s="183"/>
      <c r="J34" s="184"/>
      <c r="K34" s="45"/>
      <c r="L34" s="45"/>
      <c r="M34" s="45"/>
      <c r="N34" s="57">
        <v>0</v>
      </c>
      <c r="O34" s="45">
        <f aca="true" t="shared" si="3" ref="O34:AH34">SUM(O33:O33)</f>
        <v>0</v>
      </c>
      <c r="P34" s="45">
        <f t="shared" si="3"/>
        <v>0</v>
      </c>
      <c r="Q34" s="45">
        <f t="shared" si="3"/>
        <v>0</v>
      </c>
      <c r="R34" s="45">
        <f t="shared" si="3"/>
        <v>0</v>
      </c>
      <c r="S34" s="45">
        <f t="shared" si="3"/>
        <v>0</v>
      </c>
      <c r="T34" s="45">
        <f t="shared" si="3"/>
        <v>0</v>
      </c>
      <c r="U34" s="45">
        <f t="shared" si="3"/>
        <v>0</v>
      </c>
      <c r="V34" s="45">
        <f t="shared" si="3"/>
        <v>0</v>
      </c>
      <c r="W34" s="45">
        <f t="shared" si="3"/>
        <v>0</v>
      </c>
      <c r="X34" s="45">
        <f t="shared" si="3"/>
        <v>0</v>
      </c>
      <c r="Y34" s="45">
        <f t="shared" si="3"/>
        <v>0</v>
      </c>
      <c r="Z34" s="45">
        <f t="shared" si="3"/>
        <v>0</v>
      </c>
      <c r="AA34" s="45">
        <f>SUM(AA33)</f>
        <v>0</v>
      </c>
      <c r="AB34" s="45">
        <f>SUM(AB33)</f>
        <v>0</v>
      </c>
      <c r="AC34" s="45">
        <f>SUM(AC33)</f>
        <v>0</v>
      </c>
      <c r="AD34" s="45">
        <f t="shared" si="3"/>
        <v>0</v>
      </c>
      <c r="AE34" s="45">
        <f t="shared" si="3"/>
        <v>0</v>
      </c>
      <c r="AF34" s="45">
        <f t="shared" si="3"/>
        <v>0</v>
      </c>
      <c r="AG34" s="45">
        <f t="shared" si="3"/>
        <v>0</v>
      </c>
      <c r="AH34" s="45">
        <f t="shared" si="3"/>
        <v>0</v>
      </c>
    </row>
    <row r="35" spans="1:34" ht="12.75">
      <c r="A35" s="185" t="s">
        <v>57</v>
      </c>
      <c r="B35" s="186"/>
      <c r="C35" s="186"/>
      <c r="D35" s="186"/>
      <c r="E35" s="186"/>
      <c r="F35" s="186"/>
      <c r="G35" s="186"/>
      <c r="H35" s="186"/>
      <c r="I35" s="186"/>
      <c r="J35" s="187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59"/>
      <c r="AB35" s="59"/>
      <c r="AC35" s="59"/>
      <c r="AD35" s="59"/>
      <c r="AE35" s="173"/>
      <c r="AF35" s="173"/>
      <c r="AG35" s="173"/>
      <c r="AH35" s="173"/>
    </row>
    <row r="36" spans="1:34" ht="12.75">
      <c r="A36" s="59"/>
      <c r="B36" s="59"/>
      <c r="C36" s="43"/>
      <c r="D36" s="43"/>
      <c r="E36" s="43"/>
      <c r="F36" s="43"/>
      <c r="G36" s="56"/>
      <c r="H36" s="56"/>
      <c r="I36" s="56"/>
      <c r="J36" s="56"/>
      <c r="K36" s="55"/>
      <c r="L36" s="55"/>
      <c r="M36" s="55"/>
      <c r="N36" s="55"/>
      <c r="O36" s="55"/>
      <c r="P36" s="55"/>
      <c r="Q36" s="55"/>
      <c r="R36" s="55"/>
      <c r="S36" s="55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44"/>
      <c r="AE36" s="44"/>
      <c r="AF36" s="44"/>
      <c r="AG36" s="58"/>
      <c r="AH36" s="58"/>
    </row>
    <row r="37" spans="1:34" ht="12.75">
      <c r="A37" s="185" t="s">
        <v>12</v>
      </c>
      <c r="B37" s="186"/>
      <c r="C37" s="186"/>
      <c r="D37" s="186"/>
      <c r="E37" s="186"/>
      <c r="F37" s="186"/>
      <c r="G37" s="186"/>
      <c r="H37" s="186"/>
      <c r="I37" s="186"/>
      <c r="J37" s="187"/>
      <c r="K37" s="59"/>
      <c r="L37" s="59"/>
      <c r="M37" s="59"/>
      <c r="N37" s="59">
        <f aca="true" t="shared" si="4" ref="N37:AH37">SUM(N36)</f>
        <v>0</v>
      </c>
      <c r="O37" s="59">
        <f t="shared" si="4"/>
        <v>0</v>
      </c>
      <c r="P37" s="59">
        <f t="shared" si="4"/>
        <v>0</v>
      </c>
      <c r="Q37" s="59">
        <f t="shared" si="4"/>
        <v>0</v>
      </c>
      <c r="R37" s="59">
        <f t="shared" si="4"/>
        <v>0</v>
      </c>
      <c r="S37" s="59">
        <f t="shared" si="4"/>
        <v>0</v>
      </c>
      <c r="T37" s="59">
        <f t="shared" si="4"/>
        <v>0</v>
      </c>
      <c r="U37" s="59">
        <f t="shared" si="4"/>
        <v>0</v>
      </c>
      <c r="V37" s="59">
        <f t="shared" si="4"/>
        <v>0</v>
      </c>
      <c r="W37" s="59">
        <f t="shared" si="4"/>
        <v>0</v>
      </c>
      <c r="X37" s="59">
        <f t="shared" si="4"/>
        <v>0</v>
      </c>
      <c r="Y37" s="59">
        <f t="shared" si="4"/>
        <v>0</v>
      </c>
      <c r="Z37" s="59">
        <f t="shared" si="4"/>
        <v>0</v>
      </c>
      <c r="AA37" s="45">
        <f>SUM(AA36)</f>
        <v>0</v>
      </c>
      <c r="AB37" s="45">
        <f>SUM(AB36)</f>
        <v>0</v>
      </c>
      <c r="AC37" s="45">
        <f>SUM(AC36)</f>
        <v>0</v>
      </c>
      <c r="AD37" s="59">
        <f t="shared" si="4"/>
        <v>0</v>
      </c>
      <c r="AE37" s="59">
        <f t="shared" si="4"/>
        <v>0</v>
      </c>
      <c r="AF37" s="59">
        <f t="shared" si="4"/>
        <v>0</v>
      </c>
      <c r="AG37" s="59">
        <f t="shared" si="4"/>
        <v>0</v>
      </c>
      <c r="AH37" s="59">
        <f t="shared" si="4"/>
        <v>0</v>
      </c>
    </row>
    <row r="38" spans="1:34" ht="12.75">
      <c r="A38" s="185" t="s">
        <v>13</v>
      </c>
      <c r="B38" s="186"/>
      <c r="C38" s="186"/>
      <c r="D38" s="186"/>
      <c r="E38" s="186"/>
      <c r="F38" s="186"/>
      <c r="G38" s="187"/>
      <c r="H38" s="78"/>
      <c r="I38" s="78"/>
      <c r="J38" s="78"/>
      <c r="K38" s="60">
        <f>K31</f>
        <v>48963368</v>
      </c>
      <c r="L38" s="78"/>
      <c r="M38" s="78"/>
      <c r="N38" s="60">
        <f>SUM(N37,N34,N31,N21)</f>
        <v>29559368</v>
      </c>
      <c r="O38" s="58">
        <f>SUM(O31)</f>
        <v>0</v>
      </c>
      <c r="P38" s="55">
        <v>0</v>
      </c>
      <c r="Q38" s="60">
        <f>SUM(Q37,Q34,Q31,Q21)</f>
        <v>0</v>
      </c>
      <c r="R38" s="58">
        <f>SUM(R31)</f>
        <v>0</v>
      </c>
      <c r="S38" s="60">
        <f aca="true" t="shared" si="5" ref="S38:AH38">SUM(S37,S34,S31,S21)</f>
        <v>2170000</v>
      </c>
      <c r="T38" s="60">
        <f t="shared" si="5"/>
        <v>66522.14</v>
      </c>
      <c r="U38" s="60">
        <f t="shared" si="5"/>
        <v>19530</v>
      </c>
      <c r="V38" s="60">
        <f t="shared" si="5"/>
        <v>4402000</v>
      </c>
      <c r="W38" s="60">
        <f t="shared" si="5"/>
        <v>66522.14</v>
      </c>
      <c r="X38" s="60">
        <f t="shared" si="5"/>
        <v>19530</v>
      </c>
      <c r="Y38" s="60">
        <f t="shared" si="5"/>
        <v>2170000</v>
      </c>
      <c r="Z38" s="60">
        <f t="shared" si="5"/>
        <v>0</v>
      </c>
      <c r="AA38" s="60">
        <f t="shared" si="5"/>
        <v>0</v>
      </c>
      <c r="AB38" s="60">
        <f t="shared" si="5"/>
        <v>0</v>
      </c>
      <c r="AC38" s="60">
        <f t="shared" si="5"/>
        <v>0</v>
      </c>
      <c r="AD38" s="60">
        <f t="shared" si="5"/>
        <v>25157368</v>
      </c>
      <c r="AE38" s="60">
        <f t="shared" si="5"/>
        <v>0</v>
      </c>
      <c r="AF38" s="60">
        <f t="shared" si="5"/>
        <v>0</v>
      </c>
      <c r="AG38" s="60">
        <f t="shared" si="5"/>
        <v>0</v>
      </c>
      <c r="AH38" s="60">
        <f t="shared" si="5"/>
        <v>0</v>
      </c>
    </row>
    <row r="39" spans="1:34" ht="12.75">
      <c r="A39" s="174"/>
      <c r="B39" s="17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</row>
    <row r="40" spans="1:34" ht="12.75" customHeight="1">
      <c r="A40" s="174"/>
      <c r="B40" s="174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115"/>
      <c r="O40" s="115"/>
      <c r="P40" s="116"/>
      <c r="Q40" s="116"/>
      <c r="R40" s="116"/>
      <c r="S40" s="174"/>
      <c r="T40" s="174"/>
      <c r="U40" s="174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</row>
    <row r="41" spans="1:34" ht="12.75" customHeight="1">
      <c r="A41" s="174"/>
      <c r="B41" s="174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</row>
    <row r="42" spans="1:34" ht="12.75">
      <c r="A42" s="174"/>
      <c r="B42" s="174"/>
      <c r="C42" s="177"/>
      <c r="D42" s="119"/>
      <c r="E42" s="178"/>
      <c r="F42" s="179"/>
      <c r="G42" s="179"/>
      <c r="H42" s="126"/>
      <c r="I42" s="179"/>
      <c r="J42" s="179"/>
      <c r="K42" s="179" t="s">
        <v>96</v>
      </c>
      <c r="L42" s="179"/>
      <c r="M42" s="180"/>
      <c r="N42" s="180"/>
      <c r="O42" s="122"/>
      <c r="P42" s="126"/>
      <c r="Q42" s="127" t="s">
        <v>109</v>
      </c>
      <c r="R42" s="181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</row>
    <row r="43" spans="1:34" ht="12.7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</row>
    <row r="44" spans="1:34" ht="12.75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</row>
  </sheetData>
  <sheetProtection/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D16:AF16"/>
    <mergeCell ref="G14:G17"/>
    <mergeCell ref="H14:H17"/>
    <mergeCell ref="I14:J16"/>
    <mergeCell ref="K14:K17"/>
    <mergeCell ref="L14:L17"/>
    <mergeCell ref="M14:M17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A2:AG2"/>
    <mergeCell ref="G3:Q3"/>
    <mergeCell ref="AC3:AH8"/>
    <mergeCell ref="J4:R4"/>
    <mergeCell ref="J5:N5"/>
    <mergeCell ref="C8:U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2017-05-02T03:32:41Z</cp:lastPrinted>
  <dcterms:created xsi:type="dcterms:W3CDTF">2008-03-31T00:35:18Z</dcterms:created>
  <dcterms:modified xsi:type="dcterms:W3CDTF">2017-10-25T02:35:09Z</dcterms:modified>
  <cp:category/>
  <cp:version/>
  <cp:contentType/>
  <cp:contentStatus/>
</cp:coreProperties>
</file>